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uark-my.sharepoint.com/personal/ellenf_uark_edu/Documents/Desktop/"/>
    </mc:Choice>
  </mc:AlternateContent>
  <xr:revisionPtr revIDLastSave="0" documentId="8_{50BF1345-208A-4C4B-8AA2-D9898799341C}" xr6:coauthVersionLast="47" xr6:coauthVersionMax="47" xr10:uidLastSave="{00000000-0000-0000-0000-000000000000}"/>
  <bookViews>
    <workbookView xWindow="18900" yWindow="912" windowWidth="19164" windowHeight="15240" tabRatio="833" xr2:uid="{10E31C7A-0738-4602-A608-82107203CBD5}"/>
  </bookViews>
  <sheets>
    <sheet name="14A Qualifications" sheetId="15" r:id="rId1"/>
    <sheet name="14B System Functions" sheetId="16" r:id="rId2"/>
    <sheet name="Sheet1" sheetId="1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3" i="16" l="1"/>
  <c r="I24" i="15"/>
  <c r="I25" i="15"/>
  <c r="I26" i="15"/>
  <c r="I27" i="15"/>
  <c r="I28" i="15"/>
  <c r="I29" i="15"/>
  <c r="I30" i="15"/>
  <c r="I31" i="15"/>
  <c r="I32" i="15"/>
  <c r="I23" i="15"/>
  <c r="I8" i="15"/>
  <c r="I9" i="15"/>
  <c r="I10" i="15"/>
  <c r="I11" i="15"/>
  <c r="I12" i="15"/>
  <c r="I13" i="15"/>
  <c r="I14" i="15"/>
  <c r="I15" i="15"/>
  <c r="I16" i="15"/>
  <c r="I17" i="15"/>
  <c r="I18" i="15"/>
  <c r="I19" i="15"/>
  <c r="I20" i="15"/>
  <c r="I21" i="15"/>
  <c r="I7" i="15"/>
  <c r="G33" i="15"/>
  <c r="H34" i="15" s="1"/>
  <c r="F20" i="15"/>
  <c r="F21" i="15"/>
  <c r="H94" i="16" l="1"/>
  <c r="I16" i="16" l="1"/>
  <c r="I17" i="16"/>
  <c r="F16" i="16" l="1"/>
  <c r="F17" i="16"/>
  <c r="F32" i="15" l="1"/>
  <c r="F19" i="15"/>
  <c r="F18" i="15"/>
  <c r="A11" i="15"/>
  <c r="F11" i="15"/>
  <c r="F16" i="15" l="1"/>
  <c r="F30" i="15"/>
  <c r="H33" i="15"/>
  <c r="I33" i="15" s="1"/>
  <c r="F10" i="15"/>
  <c r="F48" i="16"/>
  <c r="F7" i="16"/>
  <c r="I7" i="16"/>
  <c r="F8" i="16"/>
  <c r="I8" i="16"/>
  <c r="F10" i="16"/>
  <c r="I10" i="16"/>
  <c r="F15" i="16"/>
  <c r="I15" i="16"/>
  <c r="F18" i="16"/>
  <c r="I18" i="16"/>
  <c r="F26" i="16"/>
  <c r="I26" i="16"/>
  <c r="F27" i="16"/>
  <c r="I27" i="16"/>
  <c r="F28" i="16"/>
  <c r="I28" i="16"/>
  <c r="A29" i="16"/>
  <c r="A32" i="16" s="1"/>
  <c r="F29" i="16"/>
  <c r="I29" i="16"/>
  <c r="F32" i="16"/>
  <c r="I32" i="16"/>
  <c r="F33" i="16"/>
  <c r="I33" i="16"/>
  <c r="F34" i="16"/>
  <c r="I34" i="16"/>
  <c r="F36" i="16"/>
  <c r="I36" i="16"/>
  <c r="F40" i="16"/>
  <c r="I40" i="16"/>
  <c r="A41" i="16"/>
  <c r="F41" i="16"/>
  <c r="I41" i="16"/>
  <c r="A42" i="16"/>
  <c r="A43" i="16" s="1"/>
  <c r="A47" i="16" s="1"/>
  <c r="A48" i="16" s="1"/>
  <c r="A49" i="16" s="1"/>
  <c r="A53" i="16" s="1"/>
  <c r="F42" i="16"/>
  <c r="I42" i="16"/>
  <c r="F43" i="16"/>
  <c r="I43" i="16"/>
  <c r="F47" i="16"/>
  <c r="I47" i="16"/>
  <c r="I48" i="16"/>
  <c r="F49" i="16"/>
  <c r="I49" i="16"/>
  <c r="F53" i="16"/>
  <c r="I53" i="16"/>
  <c r="F58" i="16"/>
  <c r="I58" i="16"/>
  <c r="F64" i="16"/>
  <c r="I64" i="16"/>
  <c r="F67" i="16"/>
  <c r="I67" i="16"/>
  <c r="F68" i="16"/>
  <c r="I68" i="16"/>
  <c r="A69" i="16"/>
  <c r="A70" i="16" s="1"/>
  <c r="A71" i="16" s="1"/>
  <c r="A72" i="16" s="1"/>
  <c r="A73" i="16" s="1"/>
  <c r="A74" i="16" s="1"/>
  <c r="A75" i="16" s="1"/>
  <c r="A76" i="16" s="1"/>
  <c r="F69" i="16"/>
  <c r="I69" i="16"/>
  <c r="F70" i="16"/>
  <c r="I70" i="16"/>
  <c r="F71" i="16"/>
  <c r="I71" i="16"/>
  <c r="F72" i="16"/>
  <c r="I72" i="16"/>
  <c r="F73" i="16"/>
  <c r="I73" i="16"/>
  <c r="F74" i="16"/>
  <c r="I74" i="16"/>
  <c r="F75" i="16"/>
  <c r="I75" i="16"/>
  <c r="F76" i="16"/>
  <c r="I76" i="16"/>
  <c r="F78" i="16"/>
  <c r="I78" i="16"/>
  <c r="F85" i="16"/>
  <c r="I85" i="16"/>
  <c r="F86" i="16"/>
  <c r="I86" i="16"/>
  <c r="F89" i="16"/>
  <c r="I89" i="16"/>
  <c r="A92" i="16"/>
  <c r="F92" i="16"/>
  <c r="I92" i="16"/>
  <c r="I77" i="16" l="1"/>
  <c r="I57" i="16"/>
  <c r="I35" i="16"/>
  <c r="I25" i="16"/>
  <c r="I6" i="16"/>
  <c r="I22" i="15"/>
  <c r="I6" i="15"/>
  <c r="H93" i="16" l="1"/>
  <c r="I93" i="16" s="1"/>
  <c r="F9" i="15"/>
  <c r="F8" i="15"/>
  <c r="F7" i="15"/>
  <c r="A8" i="15"/>
  <c r="A9" i="15" s="1"/>
  <c r="F14" i="15"/>
  <c r="F12" i="15"/>
  <c r="F13" i="15"/>
  <c r="F15" i="15"/>
  <c r="F17" i="15"/>
  <c r="F27" i="15"/>
  <c r="A12" i="15" l="1"/>
  <c r="A13" i="15" s="1"/>
  <c r="A14" i="15" s="1"/>
  <c r="A15" i="15" s="1"/>
  <c r="F24" i="15"/>
  <c r="F25" i="15"/>
  <c r="F26" i="15"/>
  <c r="F28" i="15"/>
  <c r="F29" i="15"/>
  <c r="F31" i="15"/>
  <c r="F23" i="15"/>
  <c r="A24" i="15" l="1"/>
  <c r="A25" i="15" s="1"/>
  <c r="A26" i="15" s="1"/>
  <c r="A27" i="15" s="1"/>
  <c r="A28" i="15" s="1"/>
  <c r="A29" i="15" s="1"/>
  <c r="A30" i="15" s="1"/>
  <c r="A31" i="15" s="1"/>
  <c r="A3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Diane Meek</author>
  </authors>
  <commentList>
    <comment ref="G7" authorId="0" shapeId="0" xr:uid="{7F65AEF2-A7AC-469F-A67D-595CF8FE0EEA}">
      <text>
        <r>
          <rPr>
            <b/>
            <sz val="9"/>
            <color indexed="81"/>
            <rFont val="Tahoma"/>
            <family val="2"/>
          </rPr>
          <t>Diane Meek:</t>
        </r>
        <r>
          <rPr>
            <sz val="9"/>
            <color indexed="81"/>
            <rFont val="Tahoma"/>
            <family val="2"/>
          </rPr>
          <t xml:space="preserve">
Tab A items are required and have a pre-set priorty of "5".</t>
        </r>
      </text>
    </comment>
    <comment ref="H34" authorId="0" shapeId="0" xr:uid="{60528EA6-C032-4096-9056-968A4101F04B}">
      <text>
        <r>
          <rPr>
            <b/>
            <sz val="9"/>
            <color indexed="81"/>
            <rFont val="Tahoma"/>
            <family val="2"/>
          </rPr>
          <t>Diane Meek:</t>
        </r>
        <r>
          <rPr>
            <sz val="9"/>
            <color indexed="81"/>
            <rFont val="Tahoma"/>
            <family val="2"/>
          </rPr>
          <t xml:space="preserve">
Update value and formula based on Phase One results.</t>
        </r>
      </text>
    </comment>
  </commentList>
</comments>
</file>

<file path=xl/sharedStrings.xml><?xml version="1.0" encoding="utf-8"?>
<sst xmlns="http://schemas.openxmlformats.org/spreadsheetml/2006/main" count="162" uniqueCount="134">
  <si>
    <t>RESPONDENT NAME:</t>
  </si>
  <si>
    <t>Panelist</t>
  </si>
  <si>
    <t>PRIORTY (a)</t>
  </si>
  <si>
    <t>SCORE (b)</t>
  </si>
  <si>
    <t>(a x b) = (c) 
TOTAL</t>
  </si>
  <si>
    <t xml:space="preserve">RFP No. </t>
  </si>
  <si>
    <t>Capital Program Management Software Implementation and Integration</t>
  </si>
  <si>
    <t xml:space="preserve">ATTACHMENT III -14A Response Template </t>
  </si>
  <si>
    <t>Response Baseline Requirements &amp; Minimum Qualifications</t>
  </si>
  <si>
    <t>Met, Not Met</t>
  </si>
  <si>
    <t>Brief Response</t>
  </si>
  <si>
    <t>Character Count</t>
  </si>
  <si>
    <t>The Respondent has a minimum of ten years experience in Project Management Software development &amp; implementation, with five years serving Higher Education Institutions.</t>
  </si>
  <si>
    <t>The Respondent represents a single source solution; responsible for the development, implemenation, hosting, and on-going support of the solution. </t>
  </si>
  <si>
    <t>The Respondent has performed successful integrations with Multi-Tenant Workday environments and provided supporting references.</t>
  </si>
  <si>
    <t>The proposed team has representatives with Workday integration experience.</t>
  </si>
  <si>
    <t>Response includes a Project Plan with team profile, org chart, implementation method, deployment plan, training strategy, and schedule.</t>
  </si>
  <si>
    <t>Proposal shall include a turn-key integration with the finance module within the UA Workday ERP.</t>
  </si>
  <si>
    <t>Proposal shall include data migration services and description thereof.</t>
  </si>
  <si>
    <t>Proposal shall include on-site training and an on-site go-live support representative.</t>
  </si>
  <si>
    <t>Proposal shall include a sandbox environment for development and training.</t>
  </si>
  <si>
    <t xml:space="preserve">Proposal shall include an outline of the recommended module configuration for Higher Education and typical configuration engagement of each. </t>
  </si>
  <si>
    <t>Proposal shall include a Change Management Plan and schedule of hourly rates for additional services.</t>
  </si>
  <si>
    <t>Proposal shall include an outline of the subscription service with and associated customer service model including post implementation support, response time, maintenance fixes, downtime notification, and upgrade processes.</t>
  </si>
  <si>
    <t>The Respondent shall include a Data Ownerhsip Perspective; disclose any planned use of UA data, cookies, and metadata. In this response include a statement of acknolgement of having read and accepted the UA Policies and Procedures division 900 pertaining to the classification, management, use and protection of data.  Respondents shall include the process for data extraction upon termination of subscription.</t>
  </si>
  <si>
    <t>The Respondent shall provide a completed HECVAT (Higher Education Community Vendor Assessment Tool) and VPAT (Voluntary Product Accessibility Template)</t>
  </si>
  <si>
    <t>The Respondent will need to be system and organization controls (soc) 2 compliant.</t>
  </si>
  <si>
    <t>Solution Requirements</t>
  </si>
  <si>
    <r>
      <t xml:space="preserve">The solution shall be hosted as either </t>
    </r>
    <r>
      <rPr>
        <i/>
        <sz val="11"/>
        <color theme="1"/>
        <rFont val="Times New Roman"/>
        <family val="1"/>
      </rPr>
      <t>Platform-as-a-Service</t>
    </r>
    <r>
      <rPr>
        <sz val="11"/>
        <color theme="1"/>
        <rFont val="Times New Roman"/>
        <family val="1"/>
      </rPr>
      <t xml:space="preserve"> (PaaS) or </t>
    </r>
    <r>
      <rPr>
        <i/>
        <sz val="11"/>
        <color theme="1"/>
        <rFont val="Times New Roman"/>
        <family val="1"/>
      </rPr>
      <t xml:space="preserve">Software-as-a-Service (SaaS) that is at a minimum </t>
    </r>
    <r>
      <rPr>
        <sz val="11"/>
        <color theme="1"/>
        <rFont val="Times New Roman"/>
        <family val="1"/>
      </rPr>
      <t>SSAE 16 compliant.  Respondent shall provide SOC2, Type II audit report upon Notice of Intent to Award.</t>
    </r>
  </si>
  <si>
    <t>The solution shall provide role-based security, Single Sign On (SSO), and Two-Factor Authentication (2FA), and rule-based password configuration.</t>
  </si>
  <si>
    <t>The solution shall be supported by a Disaster Recovery protocol.  Please describe infrastructure for redundancy, data back-up schedule, expected recovery time, and roll back details.</t>
  </si>
  <si>
    <t>The solution shall be hardware and browser agnostic.</t>
  </si>
  <si>
    <t>The solution shall include a mobile application that is supported by all browsers and devices.</t>
  </si>
  <si>
    <t>The solution shall support Business Process Automation (BPA) for communication and workflow processes, events can be triggered by both external and internal actions; data integration points, uploads, etc.  Response should indicate dependency on Admin role to maintain scripting and scripting language used.</t>
  </si>
  <si>
    <t>The solution shall include an an oData API (Application Programming Interface) for real-time access to data necessary for third party integrations and reporting tools.</t>
  </si>
  <si>
    <t>The solution  must be designed for the sole purpose of supporting the Owner of Capital Programs with Portfolio and Project Management tools.</t>
  </si>
  <si>
    <t>The solution shall support an unlimited number of projects, documents, and unlimited file sizes when uploadind/downloading.</t>
  </si>
  <si>
    <t>The solution shall contain a report and dashboard builder within the application.</t>
  </si>
  <si>
    <t>END OF DOCUMENT - Continue to Tab B</t>
  </si>
  <si>
    <t>Max</t>
  </si>
  <si>
    <r>
      <t xml:space="preserve">Instructions to Respondent: 
</t>
    </r>
    <r>
      <rPr>
        <sz val="11"/>
        <color theme="1"/>
        <rFont val="Times New Roman"/>
        <family val="1"/>
      </rPr>
      <t>Submit responses to each item outlined in Section 14 Specifications / Goals and Deliverables using this template.  Supplemental information may be provided but failure to complete this form may cause the Proposal to be rejected or have an adverse impact on evauation. 
a) Select from dropdown in Column C: Supported Out-of-the Box, Via Third Party, Via Customization, or Not Supported.  b) Answer subset with Yes or No from dropdown in column D.
c) Use the Column E to provide a brief response, not greater than 500 characters including spacing.
DO NOT include any generic marketing material in this template.</t>
    </r>
  </si>
  <si>
    <t>ATTACHMENT III - 14B  Response Template</t>
  </si>
  <si>
    <t>Solution Functional Capabilities - Planning &amp; Bidding</t>
  </si>
  <si>
    <t>Y/N</t>
  </si>
  <si>
    <t xml:space="preserve">The Solution includes allows external parties to submit project / work requests using a form template.  The request generates a new 'project' in ideation form and triggers a work task for review by one or more stakeholders. </t>
  </si>
  <si>
    <t xml:space="preserve">The Solution provides a visualization tool for the client to track progress and next steps.  </t>
  </si>
  <si>
    <t>Clients can receive regularly scheduled status updates and reports (automated emails).</t>
  </si>
  <si>
    <t>The solution supports long-term initiative planning (5yr, 10yr, etc).</t>
  </si>
  <si>
    <t xml:space="preserve">Planning estimates and funding sources can be linked to identify shortfall in a snapshot view. Parameters can be defined to group data by programs and fiscal year. </t>
  </si>
  <si>
    <t>Planning initiatives can be prioritized or ranked by user defined parameters.</t>
  </si>
  <si>
    <t>Unfunded initiatives can be rolled to the next cycle while tracking the deferrment.</t>
  </si>
  <si>
    <t>System can run scenarios for depreciation, inflation, or interest over extended periods.</t>
  </si>
  <si>
    <t xml:space="preserve">The solution includes an estimation builder. Identify resource(s) for the cost values used in the estimation tool.  </t>
  </si>
  <si>
    <t>The solution can track and manage funding sources across a portfolio of projects.</t>
  </si>
  <si>
    <t>Funding source expirations can be monitored and automate notifications.</t>
  </si>
  <si>
    <t xml:space="preserve">The Solution provides an interactive two-way bidding portal; on-line bidding supported. 
</t>
  </si>
  <si>
    <t>Ability to distribute bid documents by controlled invitiation groups (public invitation or invite-only).</t>
  </si>
  <si>
    <t>Allows bidders to submit an digital bid sheet and supporting documents thru portal.</t>
  </si>
  <si>
    <t>System collects sealed bids; produces time stamp reciept.</t>
  </si>
  <si>
    <t>Includes automation for change notification and acknoledgements of amendments.</t>
  </si>
  <si>
    <t>Includes a Bid Leveling Template with automation(BI).</t>
  </si>
  <si>
    <t>Ability to track bidder interest/non-interest over extended periods.</t>
  </si>
  <si>
    <t>Solution Functional Capabilities - Contracts &amp; Commitments</t>
  </si>
  <si>
    <r>
      <rPr>
        <b/>
        <sz val="11"/>
        <rFont val="Times New Roman"/>
        <family val="1"/>
      </rPr>
      <t>The Solution has the ability to automate the approval process</t>
    </r>
    <r>
      <rPr>
        <sz val="11"/>
        <rFont val="Times New Roman"/>
        <family val="1"/>
      </rPr>
      <t xml:space="preserve">. Responsible parties (both within the department and the greater UA system) will be notified and they can approve or reject contracts, change orders, and funding sources.  </t>
    </r>
  </si>
  <si>
    <t>The Solution facilitates secure multi-party digital signatures with audit trail (Adobe Sign, DocuSign, or Similar) within the application; avoids the need to download/upload documents.</t>
  </si>
  <si>
    <t>The Solution provides an option to automate/generate Contracts within the Application from AIA documents or custom templates.</t>
  </si>
  <si>
    <r>
      <t>T</t>
    </r>
    <r>
      <rPr>
        <b/>
        <sz val="11"/>
        <color theme="1"/>
        <rFont val="Times New Roman"/>
        <family val="1"/>
      </rPr>
      <t>he Solution provides a familty tree structure facilitating umbrella or master contracts.</t>
    </r>
    <r>
      <rPr>
        <sz val="11"/>
        <color theme="1"/>
        <rFont val="Times New Roman"/>
        <family val="1"/>
      </rPr>
      <t xml:space="preserve"> (e.g., Job Order Contract, IDIQ Contract, etc.). </t>
    </r>
  </si>
  <si>
    <t>Allows a contract to be managed across multiple projects.</t>
  </si>
  <si>
    <t xml:space="preserve">Commitment data can be entered from the project level and roll up to the Master commitment level. </t>
  </si>
  <si>
    <r>
      <rPr>
        <b/>
        <sz val="11"/>
        <rFont val="Times New Roman"/>
        <family val="1"/>
      </rPr>
      <t>The Solution can track statutory limits for contracts against multiple projects configured to automate notifications in support of business rules.</t>
    </r>
    <r>
      <rPr>
        <sz val="11"/>
        <rFont val="Times New Roman"/>
        <family val="1"/>
      </rPr>
      <t xml:space="preserve">
</t>
    </r>
  </si>
  <si>
    <t>The Solution will align a change order request and the associated budget adjustment with the purchase order, providing drill-down views into each stage.</t>
  </si>
  <si>
    <t>The Solution allows a project to be connected to more than one Master Contract (AE on-call and JOC) plus additional contracts as needed.</t>
  </si>
  <si>
    <t>Solution Functional Capabilities - Budget &amp; Cashflow</t>
  </si>
  <si>
    <r>
      <rPr>
        <b/>
        <sz val="11"/>
        <rFont val="Times New Roman"/>
        <family val="1"/>
      </rPr>
      <t>The Solution has the ability to automate the approval processes.</t>
    </r>
    <r>
      <rPr>
        <sz val="11"/>
        <rFont val="Times New Roman"/>
        <family val="1"/>
      </rPr>
      <t xml:space="preserve"> Responsible parties (both within the department and the greater UA system) will be notified and they can approve or reject budget and cashflow related tasks. </t>
    </r>
  </si>
  <si>
    <t>Automated reminders can be triggered by time lapse (if no action in 14 days then send and email reminder).</t>
  </si>
  <si>
    <t>The Solution uses a visual workflow to track the approval cycle.</t>
  </si>
  <si>
    <t>The Solution can use an event in Workday to update trigger a task in the workflow.</t>
  </si>
  <si>
    <t>External users (Contractor) can enter the Schedule of Values into a prescribed budget form and trigger internal review.</t>
  </si>
  <si>
    <t>The solution has the ability to automate charges based on business rules, fixed fees, percentages of work cost, and/or percentage of work complete.</t>
  </si>
  <si>
    <t>The solution has the ability to calculate, hold, and track retainage on payments as defined within the contract (or business rules).</t>
  </si>
  <si>
    <t>The solution has the ability to track transactional data against planned budgets and commitments. Roll-ups are automatically calculated.</t>
  </si>
  <si>
    <t>Tracking can be provided at the detail level (by schedule of values, ASI groups, or charge codes).</t>
  </si>
  <si>
    <t>Solution can flag or highlight actual costs that exceed the budget.</t>
  </si>
  <si>
    <t>Solution allows drill down into descrepancies to find associated processes and documents.</t>
  </si>
  <si>
    <t xml:space="preserve">The solution includes display filters that allow transactional data to be sorted and viewed by groups, cost accounts, funding sources or work breakdown structure.
</t>
  </si>
  <si>
    <t>The solution has the abilty to manage in-contract contingency funds, reallocate contingency funds to other line items in the project.</t>
  </si>
  <si>
    <t xml:space="preserve">The Solution allows external users to submit invoices or pay apps using a digital form, entering transactional data at a service line-level. </t>
  </si>
  <si>
    <t>The solution includes a digital version of the AIA G702 and G703 form.</t>
  </si>
  <si>
    <t>Performs a validation check of earned value against the percent complete; tied to construction schedule.</t>
  </si>
  <si>
    <t>Performs a validation check against the commitment.</t>
  </si>
  <si>
    <t>The solution has the ability to forcast cash flow at both the project and program level.</t>
  </si>
  <si>
    <t>The system can provide cash-flow projections based on project schedule.</t>
  </si>
  <si>
    <t>Automatically distribute projection by curve, Front Loaded, Back Loaded, Bell Curve, etc…</t>
  </si>
  <si>
    <t>Forecast multiple project Cash flow by fiscal year.</t>
  </si>
  <si>
    <t>Solution Functional Capabilities - Management Tools</t>
  </si>
  <si>
    <r>
      <rPr>
        <b/>
        <sz val="11"/>
        <color theme="1"/>
        <rFont val="Times New Roman"/>
        <family val="1"/>
      </rPr>
      <t xml:space="preserve">The Solution provides a schedule template(s) to capture the lifecycle of a project (or program) from ideation thru warranty.  </t>
    </r>
    <r>
      <rPr>
        <sz val="11"/>
        <color theme="1"/>
        <rFont val="Times New Roman"/>
        <family val="1"/>
      </rPr>
      <t xml:space="preserve">
</t>
    </r>
  </si>
  <si>
    <t>Can merge the construction schedule (and others) with the overall project schedule.</t>
  </si>
  <si>
    <t>Schedule tracks planned vs actual, showing variances and risks.</t>
  </si>
  <si>
    <t>System tracks  inclimate weather within the project  schedule.</t>
  </si>
  <si>
    <t>The Solution utilizes a visual workflow model with automation based on UA business rules for various programs or projects.</t>
  </si>
  <si>
    <t>Workflow configuration templates can be assigned based on scope defined during creation.</t>
  </si>
  <si>
    <t>Workflow configuration templates can be exchanged if project scope changes.</t>
  </si>
  <si>
    <r>
      <rPr>
        <b/>
        <sz val="11"/>
        <color theme="1"/>
        <rFont val="Times New Roman"/>
        <family val="1"/>
      </rPr>
      <t>The solution provides a means to create and track AdHoc Tasks within a project workflow and schedule</t>
    </r>
    <r>
      <rPr>
        <sz val="11"/>
        <color theme="1"/>
        <rFont val="Times New Roman"/>
        <family val="1"/>
      </rPr>
      <t>; project specific responsibilities that require Owner-involvement  (examples: Road Closures, ADEQ inspections, owner provided FFE).</t>
    </r>
  </si>
  <si>
    <r>
      <rPr>
        <b/>
        <sz val="11"/>
        <color theme="1"/>
        <rFont val="Times New Roman"/>
        <family val="1"/>
      </rPr>
      <t>The Solution provides a "Ball-in-Court" or similar function to manage tasks</t>
    </r>
    <r>
      <rPr>
        <sz val="11"/>
        <color theme="1"/>
        <rFont val="Times New Roman"/>
        <family val="1"/>
      </rPr>
      <t xml:space="preserve">.  </t>
    </r>
  </si>
  <si>
    <r>
      <rPr>
        <b/>
        <sz val="11"/>
        <color theme="1"/>
        <rFont val="Times New Roman"/>
        <family val="1"/>
      </rPr>
      <t>The solution provides a Portfolio, Program, and Project Health Indicator Dashboard.</t>
    </r>
    <r>
      <rPr>
        <sz val="11"/>
        <color theme="1"/>
        <rFont val="Times New Roman"/>
        <family val="1"/>
      </rPr>
      <t xml:space="preserve">
</t>
    </r>
  </si>
  <si>
    <t>System allows drill down information access - Ability to drill down from portfolio to the program to the project all the way down to the document and the ability to roll back up from the document to the portfolio.</t>
  </si>
  <si>
    <t>The solution includes a collection of best practice (commonly used) reporting templates and dashboards.</t>
  </si>
  <si>
    <t>The solution is compatible with the Microsoft Office Suite (Projects, Word, Excel, Outlook, etc)  easily import data, copy and paste, drag &amp; drop, etc.</t>
  </si>
  <si>
    <t>Coordinators can access real-time data and documents from the field, using the mobile application.</t>
  </si>
  <si>
    <t>Coordinators can create field reports and punchlists with attached photos and plan regions using the mobile application.</t>
  </si>
  <si>
    <t>The solution includes an integration with OxBlue.</t>
  </si>
  <si>
    <t>The solution includes Building Information Modeling (BIM) or AutoCAD veiwer.  If so, the proposal identifies auxillary subscription terms.</t>
  </si>
  <si>
    <t>Solution Functional Capabilities - Document Management</t>
  </si>
  <si>
    <t xml:space="preserve">The Solution provides a two-way document management solution integrated with workflow automation and bump notifications. 
</t>
  </si>
  <si>
    <t>Uses a project email address to receive documents.</t>
  </si>
  <si>
    <t>Uses drag &amp; drop technology.</t>
  </si>
  <si>
    <t>Creates an audit trail; timestamps uploads and downloads.</t>
  </si>
  <si>
    <t>Uses expiration rules to limit access to files.</t>
  </si>
  <si>
    <t>Supports protocol for handling highly sensitive data needs</t>
  </si>
  <si>
    <r>
      <rPr>
        <b/>
        <sz val="11"/>
        <rFont val="Times New Roman"/>
        <family val="1"/>
      </rPr>
      <t xml:space="preserve">The solution can be configured to display an interactive submittal checklist within the document manager module. </t>
    </r>
    <r>
      <rPr>
        <sz val="11"/>
        <rFont val="Times New Roman"/>
        <family val="1"/>
      </rPr>
      <t xml:space="preserve">(Example- List of close out requirements is displayed, checked off/greyed out as uploaded.).  </t>
    </r>
  </si>
  <si>
    <t xml:space="preserve">The Document Management Solution facilitates a standardized folder-subfolder file structure. </t>
  </si>
  <si>
    <t>Provides automated filing per business rules.</t>
  </si>
  <si>
    <t>Read-write access can be defined per User definitions.</t>
  </si>
  <si>
    <t>The Solution provides a PDF review tool within the application. Markup tools, comments, approval stamps included.</t>
  </si>
  <si>
    <t>Provides document comparison and version tracking.</t>
  </si>
  <si>
    <t>Multiple users can review and markup a document simultaneously.</t>
  </si>
  <si>
    <t xml:space="preserve">The Solution includes the ability to archive project related emails in the assigned project file. </t>
  </si>
  <si>
    <t>END OF DOCUMENT</t>
  </si>
  <si>
    <t>Ability to import schedules from external sources. (MS Project, Procore, or similar) - identify extensions.</t>
  </si>
  <si>
    <t>Provides a comprehensive calendar view displaying benchmarks across portfolio.</t>
  </si>
  <si>
    <t>Uses Secure File Transfer Protocol (SFTP) to manage document intake.</t>
  </si>
  <si>
    <r>
      <t xml:space="preserve">Instructions to Respondent: 
</t>
    </r>
    <r>
      <rPr>
        <sz val="11"/>
        <color theme="1"/>
        <rFont val="Times New Roman"/>
        <family val="1"/>
      </rPr>
      <t>Submit responses to each item outlined in Section 14 Specifications / Goals and Deliverables using this template.  Supplemental information may be provided but failure to complete this form may cause the Proposal to be rejected or have an adverse impact on evauation. 
a) Select from dropdown in Column C (Met / Not Met).  
b) Use the Column E to provide a brief response, not greater than 500 characters including spacing.
DO NOT include any generic marketing material in this template.</t>
    </r>
  </si>
  <si>
    <r>
      <t xml:space="preserve">Met, Not Met
</t>
    </r>
    <r>
      <rPr>
        <b/>
        <sz val="10"/>
        <color theme="8"/>
        <rFont val="Times New Roman"/>
        <family val="1"/>
      </rPr>
      <t>Use Dropdown</t>
    </r>
  </si>
  <si>
    <r>
      <t xml:space="preserve">Supported?
</t>
    </r>
    <r>
      <rPr>
        <sz val="10"/>
        <color theme="8"/>
        <rFont val="Times New Roman"/>
        <family val="1"/>
      </rPr>
      <t>Use Dropdown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</si>
</sst>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Times New Roman"/>
      <family val="1"/>
    </font>
    <font>
      <sz val="11"/>
      <color rgb="FF000000"/>
      <name val="Times New Roman"/>
      <family val="1"/>
    </font>
    <font>
      <b/>
      <sz val="11"/>
      <color theme="1"/>
      <name val="Times New Roman"/>
      <family val="1"/>
    </font>
    <font>
      <u/>
      <sz val="11"/>
      <color theme="1"/>
      <name val="Times New Roman"/>
      <family val="1"/>
    </font>
    <font>
      <sz val="11"/>
      <name val="Times New Roman"/>
      <family val="1"/>
    </font>
    <font>
      <i/>
      <sz val="11"/>
      <color theme="1"/>
      <name val="Times New Roman"/>
      <family val="1"/>
    </font>
    <font>
      <sz val="11"/>
      <color rgb="FF4F4F4F"/>
      <name val="Times New Roman"/>
      <family val="1"/>
    </font>
    <font>
      <b/>
      <sz val="11"/>
      <color rgb="FF4F4F4F"/>
      <name val="Times New Roman"/>
      <family val="1"/>
    </font>
    <font>
      <b/>
      <sz val="11"/>
      <name val="Times New Roman"/>
      <family val="1"/>
    </font>
    <font>
      <b/>
      <sz val="11"/>
      <color rgb="FF002060"/>
      <name val="Times New Roman"/>
      <family val="1"/>
    </font>
    <font>
      <b/>
      <sz val="10"/>
      <color theme="1"/>
      <name val="Times New Roman"/>
      <family val="1"/>
    </font>
    <font>
      <sz val="10"/>
      <color theme="1"/>
      <name val="Times New Roman"/>
      <family val="1"/>
    </font>
    <font>
      <b/>
      <sz val="14"/>
      <color theme="1"/>
      <name val="Times New Roman"/>
      <family val="1"/>
    </font>
    <font>
      <sz val="9"/>
      <color indexed="81"/>
      <name val="Tahoma"/>
      <family val="2"/>
    </font>
    <font>
      <b/>
      <sz val="9"/>
      <color indexed="81"/>
      <name val="Tahoma"/>
      <family val="2"/>
    </font>
    <font>
      <sz val="11"/>
      <color rgb="FFFF0000"/>
      <name val="Times New Roman"/>
      <family val="1"/>
    </font>
    <font>
      <sz val="10"/>
      <color theme="8"/>
      <name val="Times New Roman"/>
      <family val="1"/>
    </font>
    <font>
      <b/>
      <sz val="10"/>
      <color theme="8"/>
      <name val="Times New Roman"/>
      <family val="1"/>
    </font>
  </fonts>
  <fills count="10">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6"/>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s>
  <borders count="78">
    <border>
      <left/>
      <right/>
      <top/>
      <bottom/>
      <diagonal/>
    </border>
    <border>
      <left style="thin">
        <color indexed="64"/>
      </left>
      <right/>
      <top/>
      <bottom/>
      <diagonal/>
    </border>
    <border>
      <left/>
      <right style="medium">
        <color indexed="64"/>
      </right>
      <top/>
      <bottom style="medium">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theme="9" tint="0.39994506668294322"/>
      </right>
      <top style="medium">
        <color indexed="64"/>
      </top>
      <bottom style="thin">
        <color theme="9" tint="0.39994506668294322"/>
      </bottom>
      <diagonal/>
    </border>
    <border>
      <left style="thin">
        <color theme="9" tint="0.39994506668294322"/>
      </left>
      <right style="thin">
        <color theme="9" tint="0.39994506668294322"/>
      </right>
      <top style="medium">
        <color indexed="64"/>
      </top>
      <bottom style="thin">
        <color theme="9" tint="0.39994506668294322"/>
      </bottom>
      <diagonal/>
    </border>
    <border>
      <left style="thin">
        <color theme="9" tint="0.39994506668294322"/>
      </left>
      <right style="medium">
        <color indexed="64"/>
      </right>
      <top style="medium">
        <color indexed="64"/>
      </top>
      <bottom style="thin">
        <color theme="9" tint="0.39994506668294322"/>
      </bottom>
      <diagonal/>
    </border>
    <border>
      <left style="medium">
        <color indexed="64"/>
      </left>
      <right style="thin">
        <color theme="9" tint="0.39994506668294322"/>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4506668294322"/>
      </left>
      <right style="medium">
        <color indexed="64"/>
      </right>
      <top style="thin">
        <color theme="9" tint="0.39994506668294322"/>
      </top>
      <bottom style="thin">
        <color theme="9" tint="0.39994506668294322"/>
      </bottom>
      <diagonal/>
    </border>
    <border>
      <left style="medium">
        <color indexed="64"/>
      </left>
      <right style="thin">
        <color theme="9" tint="0.39994506668294322"/>
      </right>
      <top style="thin">
        <color theme="9" tint="0.39994506668294322"/>
      </top>
      <bottom style="medium">
        <color indexed="64"/>
      </bottom>
      <diagonal/>
    </border>
    <border>
      <left style="thin">
        <color theme="9" tint="0.39994506668294322"/>
      </left>
      <right style="thin">
        <color theme="9" tint="0.39994506668294322"/>
      </right>
      <top style="thin">
        <color theme="9" tint="0.39994506668294322"/>
      </top>
      <bottom style="medium">
        <color indexed="64"/>
      </bottom>
      <diagonal/>
    </border>
    <border>
      <left style="thin">
        <color theme="9" tint="0.39994506668294322"/>
      </left>
      <right style="medium">
        <color indexed="64"/>
      </right>
      <top style="thin">
        <color theme="9" tint="0.39994506668294322"/>
      </top>
      <bottom style="medium">
        <color indexed="64"/>
      </bottom>
      <diagonal/>
    </border>
    <border>
      <left style="thin">
        <color theme="9" tint="0.39994506668294322"/>
      </left>
      <right style="medium">
        <color indexed="64"/>
      </right>
      <top style="thin">
        <color theme="9" tint="0.39994506668294322"/>
      </top>
      <bottom/>
      <diagonal/>
    </border>
    <border>
      <left style="thin">
        <color theme="9" tint="0.39994506668294322"/>
      </left>
      <right style="medium">
        <color indexed="64"/>
      </right>
      <top/>
      <bottom/>
      <diagonal/>
    </border>
    <border>
      <left style="thin">
        <color theme="9" tint="0.39994506668294322"/>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9" tint="0.39994506668294322"/>
      </left>
      <right style="medium">
        <color indexed="64"/>
      </right>
      <top/>
      <bottom style="thin">
        <color theme="9" tint="0.39994506668294322"/>
      </bottom>
      <diagonal/>
    </border>
    <border>
      <left style="thin">
        <color theme="9" tint="0.39994506668294322"/>
      </left>
      <right style="thin">
        <color theme="9" tint="0.39994506668294322"/>
      </right>
      <top style="thin">
        <color theme="9" tint="0.39994506668294322"/>
      </top>
      <bottom/>
      <diagonal/>
    </border>
    <border>
      <left style="thin">
        <color theme="9" tint="0.39994506668294322"/>
      </left>
      <right style="thin">
        <color theme="9" tint="0.39994506668294322"/>
      </right>
      <top/>
      <bottom/>
      <diagonal/>
    </border>
    <border>
      <left style="thin">
        <color theme="9" tint="0.39994506668294322"/>
      </left>
      <right style="thin">
        <color theme="9" tint="0.39994506668294322"/>
      </right>
      <top/>
      <bottom style="thin">
        <color theme="9" tint="0.39994506668294322"/>
      </bottom>
      <diagonal/>
    </border>
    <border>
      <left style="medium">
        <color indexed="64"/>
      </left>
      <right style="thin">
        <color theme="9" tint="0.39994506668294322"/>
      </right>
      <top style="thin">
        <color theme="9" tint="0.39994506668294322"/>
      </top>
      <bottom/>
      <diagonal/>
    </border>
    <border>
      <left style="medium">
        <color indexed="64"/>
      </left>
      <right style="thin">
        <color theme="9" tint="0.39994506668294322"/>
      </right>
      <top/>
      <bottom/>
      <diagonal/>
    </border>
    <border>
      <left style="medium">
        <color indexed="64"/>
      </left>
      <right style="thin">
        <color theme="9" tint="0.39994506668294322"/>
      </right>
      <top/>
      <bottom style="thin">
        <color theme="9" tint="0.39994506668294322"/>
      </bottom>
      <diagonal/>
    </border>
    <border>
      <left style="thin">
        <color theme="9" tint="0.39994506668294322"/>
      </left>
      <right style="thin">
        <color theme="9" tint="0.39994506668294322"/>
      </right>
      <top/>
      <bottom style="medium">
        <color indexed="64"/>
      </bottom>
      <diagonal/>
    </border>
    <border>
      <left style="medium">
        <color indexed="64"/>
      </left>
      <right style="thin">
        <color theme="9" tint="0.39994506668294322"/>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theme="9" tint="0.39994506668294322"/>
      </bottom>
      <diagonal/>
    </border>
    <border>
      <left/>
      <right style="thin">
        <color theme="9" tint="0.39994506668294322"/>
      </right>
      <top style="medium">
        <color indexed="64"/>
      </top>
      <bottom style="thin">
        <color theme="9" tint="0.39994506668294322"/>
      </bottom>
      <diagonal/>
    </border>
    <border>
      <left/>
      <right style="thin">
        <color theme="9" tint="0.39994506668294322"/>
      </right>
      <top style="thin">
        <color theme="9" tint="0.39994506668294322"/>
      </top>
      <bottom/>
      <diagonal/>
    </border>
    <border>
      <left/>
      <right style="thin">
        <color theme="9" tint="0.39994506668294322"/>
      </right>
      <top/>
      <bottom/>
      <diagonal/>
    </border>
    <border>
      <left/>
      <right style="thin">
        <color theme="9" tint="0.39994506668294322"/>
      </right>
      <top/>
      <bottom style="thin">
        <color theme="9" tint="0.39994506668294322"/>
      </bottom>
      <diagonal/>
    </border>
    <border>
      <left/>
      <right style="thin">
        <color theme="9" tint="0.39994506668294322"/>
      </right>
      <top style="thin">
        <color theme="9" tint="0.39994506668294322"/>
      </top>
      <bottom style="thin">
        <color theme="9" tint="0.39994506668294322"/>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theme="9" tint="0.39994506668294322"/>
      </right>
      <top style="thin">
        <color theme="9" tint="0.39994506668294322"/>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hair">
        <color indexed="64"/>
      </left>
      <right/>
      <top style="medium">
        <color indexed="64"/>
      </top>
      <bottom style="hair">
        <color indexed="64"/>
      </bottom>
      <diagonal/>
    </border>
    <border>
      <left/>
      <right/>
      <top style="medium">
        <color indexed="64"/>
      </top>
      <bottom style="thin">
        <color theme="9" tint="0.39994506668294322"/>
      </bottom>
      <diagonal/>
    </border>
    <border>
      <left/>
      <right style="medium">
        <color indexed="64"/>
      </right>
      <top style="medium">
        <color indexed="64"/>
      </top>
      <bottom style="thin">
        <color theme="9" tint="0.39994506668294322"/>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theme="9" tint="0.39994506668294322"/>
      </right>
      <top style="medium">
        <color indexed="64"/>
      </top>
      <bottom/>
      <diagonal/>
    </border>
    <border>
      <left style="thin">
        <color theme="9" tint="0.39994506668294322"/>
      </left>
      <right style="thin">
        <color theme="9" tint="0.39994506668294322"/>
      </right>
      <top style="medium">
        <color indexed="64"/>
      </top>
      <bottom/>
      <diagonal/>
    </border>
    <border>
      <left style="thin">
        <color theme="9" tint="0.39994506668294322"/>
      </left>
      <right style="medium">
        <color indexed="64"/>
      </right>
      <top style="medium">
        <color indexed="64"/>
      </top>
      <bottom/>
      <diagonal/>
    </border>
  </borders>
  <cellStyleXfs count="1">
    <xf numFmtId="0" fontId="0" fillId="0" borderId="0"/>
  </cellStyleXfs>
  <cellXfs count="234">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0" fontId="1" fillId="4" borderId="3" xfId="0" applyFont="1" applyFill="1" applyBorder="1" applyAlignment="1">
      <alignment vertical="top" wrapText="1"/>
    </xf>
    <xf numFmtId="0" fontId="3" fillId="4" borderId="3" xfId="0" applyFont="1" applyFill="1" applyBorder="1" applyAlignment="1">
      <alignment vertical="top" wrapText="1"/>
    </xf>
    <xf numFmtId="0" fontId="12" fillId="0" borderId="0" xfId="0" applyFont="1" applyAlignment="1">
      <alignment horizontal="left"/>
    </xf>
    <xf numFmtId="0" fontId="1" fillId="0" borderId="0" xfId="0" applyFont="1" applyAlignment="1">
      <alignment horizontal="left"/>
    </xf>
    <xf numFmtId="0" fontId="1" fillId="4" borderId="9" xfId="0" applyFont="1" applyFill="1" applyBorder="1" applyAlignment="1">
      <alignment vertical="top"/>
    </xf>
    <xf numFmtId="0" fontId="1" fillId="4" borderId="11" xfId="0" applyFont="1" applyFill="1" applyBorder="1" applyAlignment="1">
      <alignment vertical="top"/>
    </xf>
    <xf numFmtId="0" fontId="3" fillId="4" borderId="13" xfId="0" applyFont="1" applyFill="1" applyBorder="1" applyAlignment="1">
      <alignment vertical="top" wrapText="1"/>
    </xf>
    <xf numFmtId="0" fontId="1" fillId="4" borderId="16" xfId="0" applyFont="1" applyFill="1" applyBorder="1" applyAlignment="1">
      <alignment vertical="top"/>
    </xf>
    <xf numFmtId="0" fontId="1" fillId="4" borderId="17" xfId="0" applyFont="1" applyFill="1" applyBorder="1" applyAlignment="1">
      <alignment vertical="top" wrapText="1"/>
    </xf>
    <xf numFmtId="0" fontId="1" fillId="0" borderId="0" xfId="0" applyFont="1" applyAlignment="1">
      <alignment horizontal="left" vertical="top"/>
    </xf>
    <xf numFmtId="0" fontId="1" fillId="0" borderId="0" xfId="0" applyFont="1" applyAlignment="1">
      <alignment horizontal="center" vertical="center"/>
    </xf>
    <xf numFmtId="0" fontId="1" fillId="5" borderId="22" xfId="0" applyFont="1" applyFill="1" applyBorder="1" applyAlignment="1">
      <alignment horizontal="center" vertical="center"/>
    </xf>
    <xf numFmtId="0" fontId="1" fillId="5" borderId="3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26" xfId="0" applyFont="1" applyFill="1" applyBorder="1"/>
    <xf numFmtId="0" fontId="1" fillId="7" borderId="27" xfId="0" applyFont="1" applyFill="1" applyBorder="1"/>
    <xf numFmtId="164" fontId="13" fillId="8" borderId="21" xfId="0" applyNumberFormat="1" applyFont="1" applyFill="1" applyBorder="1"/>
    <xf numFmtId="0" fontId="1" fillId="5" borderId="40" xfId="0" applyFont="1" applyFill="1" applyBorder="1" applyAlignment="1">
      <alignment horizontal="center" vertical="center"/>
    </xf>
    <xf numFmtId="0" fontId="11" fillId="3" borderId="31" xfId="0" applyFont="1" applyFill="1" applyBorder="1" applyAlignment="1">
      <alignment horizontal="left" wrapText="1"/>
    </xf>
    <xf numFmtId="0" fontId="3" fillId="3" borderId="32" xfId="0" applyFont="1" applyFill="1" applyBorder="1" applyAlignment="1">
      <alignment horizontal="left" wrapText="1"/>
    </xf>
    <xf numFmtId="0" fontId="11" fillId="3" borderId="32" xfId="0" applyFont="1" applyFill="1" applyBorder="1" applyAlignment="1">
      <alignment horizontal="left" wrapText="1"/>
    </xf>
    <xf numFmtId="0" fontId="11" fillId="3" borderId="33" xfId="0" applyFont="1" applyFill="1" applyBorder="1" applyAlignment="1">
      <alignment horizontal="center" vertical="center" wrapText="1"/>
    </xf>
    <xf numFmtId="0" fontId="1" fillId="6" borderId="50" xfId="0" applyFont="1" applyFill="1" applyBorder="1" applyAlignment="1">
      <alignment vertical="top"/>
    </xf>
    <xf numFmtId="0" fontId="3" fillId="6" borderId="51" xfId="0" applyFont="1" applyFill="1" applyBorder="1" applyAlignment="1">
      <alignment vertical="top" wrapText="1"/>
    </xf>
    <xf numFmtId="0" fontId="1" fillId="6" borderId="51" xfId="0" applyFont="1" applyFill="1" applyBorder="1" applyAlignment="1" applyProtection="1">
      <alignment horizontal="left" vertical="top" wrapText="1"/>
      <protection locked="0"/>
    </xf>
    <xf numFmtId="0" fontId="1" fillId="6" borderId="52" xfId="0" applyFont="1" applyFill="1" applyBorder="1" applyAlignment="1">
      <alignment horizontal="center" vertical="center"/>
    </xf>
    <xf numFmtId="0" fontId="1" fillId="0" borderId="53" xfId="0" applyFont="1" applyBorder="1" applyAlignment="1">
      <alignment vertical="top"/>
    </xf>
    <xf numFmtId="0" fontId="3" fillId="0" borderId="54" xfId="0" applyFont="1" applyBorder="1" applyAlignment="1">
      <alignment vertical="top" wrapText="1"/>
    </xf>
    <xf numFmtId="0" fontId="1" fillId="6" borderId="53" xfId="0" applyFont="1" applyFill="1" applyBorder="1" applyAlignment="1">
      <alignment vertical="top"/>
    </xf>
    <xf numFmtId="0" fontId="3" fillId="6" borderId="54" xfId="0" applyFont="1" applyFill="1" applyBorder="1" applyAlignment="1">
      <alignment vertical="top" wrapText="1"/>
    </xf>
    <xf numFmtId="0" fontId="8" fillId="6" borderId="54" xfId="0" applyFont="1" applyFill="1" applyBorder="1" applyAlignment="1">
      <alignment vertical="top" wrapText="1"/>
    </xf>
    <xf numFmtId="0" fontId="1" fillId="6" borderId="56" xfId="0" applyFont="1" applyFill="1" applyBorder="1" applyAlignment="1">
      <alignment vertical="top"/>
    </xf>
    <xf numFmtId="0" fontId="1" fillId="0" borderId="50" xfId="0" applyFont="1" applyBorder="1" applyAlignment="1">
      <alignment vertical="top"/>
    </xf>
    <xf numFmtId="0" fontId="5" fillId="0" borderId="51" xfId="0" applyFont="1" applyBorder="1" applyAlignment="1">
      <alignment vertical="top" wrapText="1"/>
    </xf>
    <xf numFmtId="0" fontId="1" fillId="0" borderId="52" xfId="0" applyFont="1" applyBorder="1" applyAlignment="1">
      <alignment horizontal="center" vertical="center"/>
    </xf>
    <xf numFmtId="0" fontId="3" fillId="6" borderId="54" xfId="0" applyFont="1" applyFill="1" applyBorder="1" applyAlignment="1">
      <alignment horizontal="left" vertical="top" wrapText="1"/>
    </xf>
    <xf numFmtId="0" fontId="1" fillId="0" borderId="55" xfId="0" applyFont="1" applyBorder="1" applyAlignment="1">
      <alignment horizontal="center" vertical="center"/>
    </xf>
    <xf numFmtId="0" fontId="1" fillId="6" borderId="54" xfId="0" applyFont="1" applyFill="1" applyBorder="1" applyAlignment="1">
      <alignment vertical="top" wrapText="1"/>
    </xf>
    <xf numFmtId="0" fontId="1" fillId="0" borderId="54" xfId="0" applyFont="1" applyBorder="1" applyAlignment="1">
      <alignment vertical="top" wrapText="1"/>
    </xf>
    <xf numFmtId="0" fontId="1" fillId="6" borderId="55" xfId="0" applyFont="1" applyFill="1" applyBorder="1" applyAlignment="1">
      <alignment horizontal="center" vertical="center"/>
    </xf>
    <xf numFmtId="0" fontId="5" fillId="6" borderId="51" xfId="0" applyFont="1" applyFill="1" applyBorder="1" applyAlignment="1">
      <alignment vertical="top" wrapText="1"/>
    </xf>
    <xf numFmtId="0" fontId="1" fillId="6" borderId="58" xfId="0" applyFont="1" applyFill="1" applyBorder="1" applyAlignment="1">
      <alignment horizontal="center" vertical="center"/>
    </xf>
    <xf numFmtId="0" fontId="10" fillId="3" borderId="7" xfId="0" applyFont="1" applyFill="1" applyBorder="1" applyAlignment="1">
      <alignment wrapText="1"/>
    </xf>
    <xf numFmtId="0" fontId="1" fillId="6" borderId="60" xfId="0" applyFont="1" applyFill="1" applyBorder="1" applyAlignment="1">
      <alignment vertical="top"/>
    </xf>
    <xf numFmtId="0" fontId="1" fillId="0" borderId="63" xfId="0" applyFont="1" applyBorder="1" applyAlignment="1">
      <alignment vertical="top"/>
    </xf>
    <xf numFmtId="0" fontId="1" fillId="0" borderId="64" xfId="0" applyFont="1" applyBorder="1" applyAlignment="1">
      <alignment vertical="top" wrapText="1"/>
    </xf>
    <xf numFmtId="0" fontId="3" fillId="3" borderId="16" xfId="0" applyFont="1" applyFill="1" applyBorder="1" applyAlignment="1">
      <alignment wrapText="1"/>
    </xf>
    <xf numFmtId="0" fontId="3" fillId="3" borderId="15" xfId="0" applyFont="1" applyFill="1" applyBorder="1" applyAlignment="1">
      <alignment horizontal="right" wrapText="1"/>
    </xf>
    <xf numFmtId="0" fontId="10" fillId="3" borderId="8" xfId="0" applyFont="1" applyFill="1" applyBorder="1" applyAlignment="1">
      <alignment wrapText="1"/>
    </xf>
    <xf numFmtId="0" fontId="3" fillId="3" borderId="6" xfId="0" applyFont="1" applyFill="1" applyBorder="1" applyAlignment="1">
      <alignment wrapText="1"/>
    </xf>
    <xf numFmtId="0" fontId="3" fillId="3" borderId="7" xfId="0" applyFont="1" applyFill="1" applyBorder="1" applyAlignment="1">
      <alignment horizontal="right" wrapText="1"/>
    </xf>
    <xf numFmtId="0" fontId="9" fillId="0" borderId="54" xfId="0" applyFont="1" applyBorder="1" applyAlignment="1">
      <alignment horizontal="left" vertical="top" wrapText="1"/>
    </xf>
    <xf numFmtId="0" fontId="9" fillId="6" borderId="54" xfId="0" applyFont="1" applyFill="1" applyBorder="1" applyAlignment="1">
      <alignment vertical="top" wrapText="1"/>
    </xf>
    <xf numFmtId="0" fontId="9" fillId="0" borderId="54" xfId="0" applyFont="1" applyBorder="1" applyAlignment="1">
      <alignment vertical="top" wrapText="1"/>
    </xf>
    <xf numFmtId="0" fontId="3" fillId="0" borderId="54" xfId="0" applyFont="1" applyBorder="1" applyAlignment="1">
      <alignment horizontal="left" vertical="top" wrapText="1"/>
    </xf>
    <xf numFmtId="0" fontId="3" fillId="6" borderId="57" xfId="0" applyFont="1" applyFill="1" applyBorder="1" applyAlignment="1">
      <alignment vertical="top" wrapText="1"/>
    </xf>
    <xf numFmtId="0" fontId="11" fillId="3" borderId="32" xfId="0" applyFont="1" applyFill="1" applyBorder="1" applyAlignment="1" applyProtection="1">
      <alignment horizontal="left" wrapText="1"/>
      <protection locked="0"/>
    </xf>
    <xf numFmtId="0" fontId="0" fillId="0" borderId="54" xfId="0" applyBorder="1" applyAlignment="1" applyProtection="1">
      <alignment horizontal="center"/>
      <protection locked="0"/>
    </xf>
    <xf numFmtId="0" fontId="0" fillId="6" borderId="54" xfId="0" applyFill="1" applyBorder="1" applyAlignment="1" applyProtection="1">
      <alignment horizontal="center"/>
      <protection locked="0"/>
    </xf>
    <xf numFmtId="0" fontId="0" fillId="6" borderId="57" xfId="0" applyFill="1" applyBorder="1" applyAlignment="1" applyProtection="1">
      <alignment horizontal="center"/>
      <protection locked="0"/>
    </xf>
    <xf numFmtId="0" fontId="0" fillId="6" borderId="61" xfId="0" applyFill="1" applyBorder="1" applyAlignment="1" applyProtection="1">
      <alignment horizontal="center"/>
      <protection locked="0"/>
    </xf>
    <xf numFmtId="0" fontId="4" fillId="0" borderId="54" xfId="0" applyFont="1" applyBorder="1" applyAlignment="1" applyProtection="1">
      <alignment horizontal="left" vertical="top"/>
      <protection locked="0"/>
    </xf>
    <xf numFmtId="0" fontId="1" fillId="6" borderId="57" xfId="0" applyFont="1" applyFill="1" applyBorder="1" applyAlignment="1" applyProtection="1">
      <alignment horizontal="left" vertical="top"/>
      <protection locked="0"/>
    </xf>
    <xf numFmtId="0" fontId="1" fillId="0" borderId="54" xfId="0" applyFont="1" applyBorder="1" applyAlignment="1" applyProtection="1">
      <alignment horizontal="left" vertical="top" wrapText="1"/>
      <protection locked="0"/>
    </xf>
    <xf numFmtId="0" fontId="1" fillId="6" borderId="54" xfId="0" applyFont="1" applyFill="1" applyBorder="1" applyAlignment="1" applyProtection="1">
      <alignment horizontal="left" vertical="top" wrapText="1"/>
      <protection locked="0"/>
    </xf>
    <xf numFmtId="0" fontId="1" fillId="0" borderId="50" xfId="0" applyFont="1" applyBorder="1" applyAlignment="1">
      <alignment horizontal="right" vertical="top"/>
    </xf>
    <xf numFmtId="0" fontId="3" fillId="0" borderId="51" xfId="0" applyFont="1" applyBorder="1" applyAlignment="1">
      <alignment horizontal="left" vertical="top" wrapText="1"/>
    </xf>
    <xf numFmtId="0" fontId="1" fillId="0" borderId="53" xfId="0" applyFont="1" applyBorder="1" applyAlignment="1">
      <alignment horizontal="right" vertical="top"/>
    </xf>
    <xf numFmtId="0" fontId="1" fillId="0" borderId="53" xfId="0" applyFont="1" applyBorder="1" applyAlignment="1">
      <alignment horizontal="right"/>
    </xf>
    <xf numFmtId="0" fontId="1" fillId="6" borderId="53" xfId="0" applyFont="1" applyFill="1" applyBorder="1" applyAlignment="1">
      <alignment horizontal="right" vertical="top"/>
    </xf>
    <xf numFmtId="0" fontId="5" fillId="6" borderId="54" xfId="0" applyFont="1" applyFill="1" applyBorder="1" applyAlignment="1">
      <alignment vertical="top" wrapText="1"/>
    </xf>
    <xf numFmtId="0" fontId="1" fillId="0" borderId="54" xfId="0" applyFont="1" applyBorder="1" applyAlignment="1" applyProtection="1">
      <alignment vertical="top" wrapText="1"/>
      <protection locked="0"/>
    </xf>
    <xf numFmtId="0" fontId="1" fillId="6" borderId="54" xfId="0" applyFont="1" applyFill="1" applyBorder="1" applyAlignment="1" applyProtection="1">
      <alignment vertical="top" wrapText="1"/>
      <protection locked="0"/>
    </xf>
    <xf numFmtId="0" fontId="5" fillId="0" borderId="54" xfId="0" applyFont="1" applyBorder="1" applyAlignment="1">
      <alignment vertical="top" wrapText="1"/>
    </xf>
    <xf numFmtId="0" fontId="1" fillId="7" borderId="45" xfId="0" applyFont="1" applyFill="1" applyBorder="1" applyAlignment="1">
      <alignment horizontal="center" vertical="center"/>
    </xf>
    <xf numFmtId="0" fontId="1" fillId="7" borderId="59" xfId="0" applyFont="1" applyFill="1" applyBorder="1" applyAlignment="1">
      <alignment horizontal="center" vertical="center"/>
    </xf>
    <xf numFmtId="0" fontId="11" fillId="3" borderId="51" xfId="0" applyFont="1" applyFill="1" applyBorder="1" applyAlignment="1">
      <alignment horizontal="left" wrapText="1"/>
    </xf>
    <xf numFmtId="0" fontId="11" fillId="3" borderId="70" xfId="0" applyFont="1" applyFill="1" applyBorder="1" applyAlignment="1">
      <alignment horizontal="left" wrapText="1"/>
    </xf>
    <xf numFmtId="0" fontId="1" fillId="0" borderId="54" xfId="0" applyFont="1" applyBorder="1" applyAlignment="1">
      <alignment horizontal="center" vertical="top" wrapText="1"/>
    </xf>
    <xf numFmtId="0" fontId="1" fillId="6" borderId="54" xfId="0" applyFont="1" applyFill="1" applyBorder="1" applyAlignment="1">
      <alignment horizontal="center" vertical="top" wrapText="1"/>
    </xf>
    <xf numFmtId="0" fontId="0" fillId="0" borderId="54" xfId="0" applyBorder="1" applyAlignment="1">
      <alignment horizontal="center"/>
    </xf>
    <xf numFmtId="0" fontId="0" fillId="6" borderId="54" xfId="0" applyFill="1" applyBorder="1" applyAlignment="1">
      <alignment horizontal="center"/>
    </xf>
    <xf numFmtId="0" fontId="1" fillId="6" borderId="54" xfId="0" applyFont="1" applyFill="1" applyBorder="1" applyAlignment="1" applyProtection="1">
      <alignment horizontal="left"/>
      <protection locked="0"/>
    </xf>
    <xf numFmtId="0" fontId="1" fillId="0" borderId="54" xfId="0" applyFont="1" applyBorder="1" applyAlignment="1" applyProtection="1">
      <alignment horizontal="left"/>
      <protection locked="0"/>
    </xf>
    <xf numFmtId="0" fontId="1" fillId="4" borderId="54" xfId="0" applyFont="1" applyFill="1" applyBorder="1" applyAlignment="1" applyProtection="1">
      <alignment horizontal="left" vertical="top" wrapText="1"/>
      <protection locked="0"/>
    </xf>
    <xf numFmtId="0" fontId="0" fillId="4" borderId="54" xfId="0" applyFill="1" applyBorder="1" applyAlignment="1">
      <alignment horizontal="center"/>
    </xf>
    <xf numFmtId="0" fontId="1" fillId="4" borderId="54" xfId="0" applyFont="1" applyFill="1" applyBorder="1" applyAlignment="1" applyProtection="1">
      <alignment horizontal="left"/>
      <protection locked="0"/>
    </xf>
    <xf numFmtId="0" fontId="1" fillId="4" borderId="55" xfId="0" applyFont="1" applyFill="1" applyBorder="1" applyAlignment="1">
      <alignment horizontal="center" vertical="center"/>
    </xf>
    <xf numFmtId="0" fontId="11" fillId="3" borderId="54" xfId="0" applyFont="1" applyFill="1" applyBorder="1" applyAlignment="1">
      <alignment horizontal="left" wrapText="1"/>
    </xf>
    <xf numFmtId="0" fontId="11" fillId="3" borderId="66" xfId="0" applyFont="1" applyFill="1" applyBorder="1" applyAlignment="1">
      <alignment horizontal="left" wrapText="1"/>
    </xf>
    <xf numFmtId="0" fontId="1" fillId="0" borderId="54" xfId="0" applyFont="1" applyBorder="1" applyAlignment="1" applyProtection="1">
      <alignment horizontal="left" wrapText="1"/>
      <protection locked="0"/>
    </xf>
    <xf numFmtId="0" fontId="1" fillId="0" borderId="54" xfId="0" applyFont="1" applyBorder="1" applyAlignment="1">
      <alignment horizontal="center" wrapText="1"/>
    </xf>
    <xf numFmtId="0" fontId="1" fillId="0" borderId="57" xfId="0" applyFont="1" applyBorder="1" applyAlignment="1">
      <alignment horizontal="left" wrapText="1"/>
    </xf>
    <xf numFmtId="0" fontId="1" fillId="7" borderId="40" xfId="0" applyFont="1" applyFill="1" applyBorder="1" applyAlignment="1" applyProtection="1">
      <alignment horizontal="center" vertical="center"/>
      <protection locked="0"/>
    </xf>
    <xf numFmtId="0" fontId="1" fillId="7" borderId="38" xfId="0" applyFont="1" applyFill="1" applyBorder="1" applyAlignment="1" applyProtection="1">
      <alignment horizontal="center" vertical="center"/>
      <protection locked="0"/>
    </xf>
    <xf numFmtId="0" fontId="1" fillId="7" borderId="22" xfId="0" applyFont="1" applyFill="1" applyBorder="1" applyAlignment="1" applyProtection="1">
      <alignment horizontal="center" vertical="center"/>
      <protection locked="0"/>
    </xf>
    <xf numFmtId="0" fontId="1" fillId="7" borderId="49" xfId="0" applyFont="1" applyFill="1" applyBorder="1" applyAlignment="1" applyProtection="1">
      <alignment horizontal="center" vertical="center"/>
      <protection locked="0"/>
    </xf>
    <xf numFmtId="0" fontId="1" fillId="7" borderId="59" xfId="0" applyFont="1" applyFill="1" applyBorder="1" applyAlignment="1" applyProtection="1">
      <alignment horizontal="center" vertical="center"/>
      <protection locked="0"/>
    </xf>
    <xf numFmtId="0" fontId="1" fillId="9" borderId="23" xfId="0" applyFont="1" applyFill="1" applyBorder="1" applyAlignment="1" applyProtection="1">
      <alignment horizontal="center" vertical="center"/>
      <protection locked="0"/>
    </xf>
    <xf numFmtId="0" fontId="1" fillId="9" borderId="24" xfId="0" applyFont="1" applyFill="1" applyBorder="1" applyAlignment="1">
      <alignment horizontal="center" vertical="center"/>
    </xf>
    <xf numFmtId="0" fontId="1" fillId="9" borderId="26" xfId="0" applyFont="1" applyFill="1" applyBorder="1" applyAlignment="1" applyProtection="1">
      <alignment horizontal="center" vertical="center"/>
      <protection locked="0"/>
    </xf>
    <xf numFmtId="0" fontId="1" fillId="9" borderId="27" xfId="0" applyFont="1" applyFill="1" applyBorder="1" applyAlignment="1">
      <alignment horizontal="center" vertical="center"/>
    </xf>
    <xf numFmtId="0" fontId="1" fillId="9" borderId="37" xfId="0" applyFont="1" applyFill="1" applyBorder="1" applyAlignment="1" applyProtection="1">
      <alignment horizontal="center" vertical="center"/>
      <protection locked="0"/>
    </xf>
    <xf numFmtId="0" fontId="1" fillId="9" borderId="34" xfId="0" applyFont="1" applyFill="1" applyBorder="1" applyAlignment="1">
      <alignment horizontal="center" vertical="center"/>
    </xf>
    <xf numFmtId="0" fontId="1" fillId="9" borderId="35" xfId="0" applyFont="1" applyFill="1" applyBorder="1" applyAlignment="1" applyProtection="1">
      <alignment horizontal="center" vertical="center"/>
      <protection locked="0"/>
    </xf>
    <xf numFmtId="0" fontId="1" fillId="9" borderId="28" xfId="0" applyFont="1" applyFill="1" applyBorder="1" applyAlignment="1">
      <alignment horizontal="center" vertical="center"/>
    </xf>
    <xf numFmtId="0" fontId="1" fillId="6" borderId="54" xfId="0" applyFont="1" applyFill="1" applyBorder="1" applyAlignment="1" applyProtection="1">
      <alignment horizontal="left" vertical="top"/>
      <protection locked="0"/>
    </xf>
    <xf numFmtId="0" fontId="1" fillId="0" borderId="54" xfId="0" applyFont="1" applyBorder="1" applyAlignment="1" applyProtection="1">
      <alignment horizontal="left" vertical="top"/>
      <protection locked="0"/>
    </xf>
    <xf numFmtId="0" fontId="1" fillId="6" borderId="54" xfId="0" applyFont="1" applyFill="1" applyBorder="1" applyAlignment="1">
      <alignment horizontal="right" vertical="top" wrapText="1"/>
    </xf>
    <xf numFmtId="0" fontId="11" fillId="9" borderId="32" xfId="0" applyFont="1" applyFill="1" applyBorder="1" applyAlignment="1" applyProtection="1">
      <alignment horizontal="left" wrapText="1"/>
      <protection locked="0"/>
    </xf>
    <xf numFmtId="0" fontId="11" fillId="9" borderId="33" xfId="0" applyFont="1" applyFill="1" applyBorder="1" applyAlignment="1">
      <alignment horizontal="left" wrapText="1"/>
    </xf>
    <xf numFmtId="0" fontId="1" fillId="6" borderId="20" xfId="0" applyFont="1" applyFill="1" applyBorder="1"/>
    <xf numFmtId="0" fontId="3" fillId="0" borderId="3" xfId="0" applyFont="1" applyBorder="1" applyAlignment="1">
      <alignment wrapText="1"/>
    </xf>
    <xf numFmtId="0" fontId="11" fillId="3" borderId="50" xfId="0" applyFont="1" applyFill="1" applyBorder="1" applyAlignment="1">
      <alignment horizontal="left" wrapText="1"/>
    </xf>
    <xf numFmtId="0" fontId="2" fillId="0" borderId="54" xfId="0" applyFont="1" applyBorder="1" applyAlignment="1">
      <alignment vertical="top" wrapText="1"/>
    </xf>
    <xf numFmtId="0" fontId="1" fillId="6" borderId="54" xfId="0" applyFont="1" applyFill="1" applyBorder="1" applyAlignment="1">
      <alignment horizontal="left" vertical="top" wrapText="1"/>
    </xf>
    <xf numFmtId="0" fontId="1" fillId="0" borderId="54" xfId="0" applyFont="1" applyBorder="1" applyAlignment="1">
      <alignment horizontal="left" vertical="top" wrapText="1"/>
    </xf>
    <xf numFmtId="0" fontId="2" fillId="6" borderId="54" xfId="0" applyFont="1" applyFill="1" applyBorder="1" applyAlignment="1">
      <alignment vertical="top" wrapText="1"/>
    </xf>
    <xf numFmtId="0" fontId="1" fillId="4" borderId="53" xfId="0" applyFont="1" applyFill="1" applyBorder="1" applyAlignment="1">
      <alignment vertical="top"/>
    </xf>
    <xf numFmtId="0" fontId="5" fillId="4" borderId="54" xfId="0" applyFont="1" applyFill="1" applyBorder="1" applyAlignment="1">
      <alignment vertical="top" wrapText="1"/>
    </xf>
    <xf numFmtId="0" fontId="11" fillId="3" borderId="53" xfId="0" applyFont="1" applyFill="1" applyBorder="1" applyAlignment="1">
      <alignment horizontal="left" wrapText="1"/>
    </xf>
    <xf numFmtId="0" fontId="1" fillId="0" borderId="54" xfId="0" applyFont="1" applyBorder="1" applyAlignment="1">
      <alignment horizontal="left" vertical="top"/>
    </xf>
    <xf numFmtId="0" fontId="1" fillId="6" borderId="54" xfId="0" applyFont="1" applyFill="1" applyBorder="1" applyAlignment="1">
      <alignment horizontal="left" wrapText="1"/>
    </xf>
    <xf numFmtId="0" fontId="1" fillId="0" borderId="54" xfId="0" applyFont="1" applyBorder="1" applyAlignment="1">
      <alignment horizontal="left" wrapText="1"/>
    </xf>
    <xf numFmtId="0" fontId="1" fillId="0" borderId="56" xfId="0" applyFont="1" applyBorder="1" applyAlignment="1">
      <alignment horizontal="right" vertical="top" wrapText="1"/>
    </xf>
    <xf numFmtId="0" fontId="1" fillId="0" borderId="57" xfId="0" applyFont="1" applyBorder="1" applyAlignment="1">
      <alignment horizontal="left" vertical="top" wrapText="1"/>
    </xf>
    <xf numFmtId="0" fontId="1" fillId="4" borderId="51" xfId="0" applyFont="1" applyFill="1" applyBorder="1" applyAlignment="1" applyProtection="1">
      <alignment horizontal="left" vertical="top"/>
      <protection locked="0"/>
    </xf>
    <xf numFmtId="0" fontId="12" fillId="2" borderId="16" xfId="0" applyFont="1" applyFill="1" applyBorder="1" applyAlignment="1">
      <alignment horizontal="center" vertical="top" wrapText="1"/>
    </xf>
    <xf numFmtId="0" fontId="12" fillId="2" borderId="15" xfId="0" applyFont="1" applyFill="1" applyBorder="1" applyAlignment="1">
      <alignment horizontal="center" vertical="top" wrapText="1"/>
    </xf>
    <xf numFmtId="0" fontId="12" fillId="2" borderId="8" xfId="0" applyFont="1" applyFill="1" applyBorder="1" applyAlignment="1">
      <alignment horizontal="center" vertical="top" wrapText="1"/>
    </xf>
    <xf numFmtId="0" fontId="12" fillId="2" borderId="11" xfId="0" applyFont="1" applyFill="1" applyBorder="1" applyAlignment="1">
      <alignment horizontal="center" vertical="top" wrapText="1"/>
    </xf>
    <xf numFmtId="0" fontId="12" fillId="2" borderId="12" xfId="0" applyFont="1" applyFill="1" applyBorder="1" applyAlignment="1">
      <alignment horizontal="center" vertical="top" wrapText="1"/>
    </xf>
    <xf numFmtId="0" fontId="12" fillId="2" borderId="2" xfId="0" applyFont="1" applyFill="1" applyBorder="1" applyAlignment="1">
      <alignment horizontal="center" vertical="top" wrapText="1"/>
    </xf>
    <xf numFmtId="0" fontId="3" fillId="9" borderId="28" xfId="0" applyFont="1" applyFill="1" applyBorder="1" applyAlignment="1">
      <alignment horizontal="center" vertical="center" textRotation="90" wrapText="1"/>
    </xf>
    <xf numFmtId="0" fontId="3" fillId="9" borderId="29" xfId="0" applyFont="1" applyFill="1" applyBorder="1" applyAlignment="1">
      <alignment horizontal="center" vertical="center" textRotation="90" wrapText="1"/>
    </xf>
    <xf numFmtId="0" fontId="3" fillId="9" borderId="30" xfId="0" applyFont="1" applyFill="1" applyBorder="1" applyAlignment="1">
      <alignment horizontal="center" vertical="center" textRotation="90" wrapText="1"/>
    </xf>
    <xf numFmtId="0" fontId="3" fillId="0" borderId="18" xfId="0" applyFont="1" applyBorder="1" applyAlignment="1">
      <alignment horizontal="left" vertical="top" wrapText="1"/>
    </xf>
    <xf numFmtId="0" fontId="3" fillId="0" borderId="15" xfId="0" applyFont="1" applyBorder="1" applyAlignment="1">
      <alignment horizontal="left" vertical="top" wrapText="1"/>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10" fillId="3" borderId="15" xfId="0" applyFont="1" applyFill="1" applyBorder="1" applyAlignment="1" applyProtection="1">
      <alignment horizontal="left" wrapText="1"/>
      <protection locked="0"/>
    </xf>
    <xf numFmtId="0" fontId="11" fillId="5" borderId="38" xfId="0" applyFont="1" applyFill="1" applyBorder="1" applyAlignment="1">
      <alignment horizontal="center" vertical="center" textRotation="90" wrapText="1"/>
    </xf>
    <xf numFmtId="0" fontId="11" fillId="5" borderId="39" xfId="0" applyFont="1" applyFill="1" applyBorder="1" applyAlignment="1">
      <alignment horizontal="center" vertical="center" textRotation="90" wrapText="1"/>
    </xf>
    <xf numFmtId="0" fontId="11" fillId="5" borderId="42" xfId="0" applyFont="1" applyFill="1" applyBorder="1" applyAlignment="1">
      <alignment horizontal="center" vertical="center" textRotation="90" wrapText="1"/>
    </xf>
    <xf numFmtId="0" fontId="11" fillId="9" borderId="35" xfId="0" applyFont="1" applyFill="1" applyBorder="1" applyAlignment="1">
      <alignment horizontal="center" vertical="center" textRotation="90" wrapText="1"/>
    </xf>
    <xf numFmtId="0" fontId="11" fillId="9" borderId="36" xfId="0" applyFont="1" applyFill="1" applyBorder="1" applyAlignment="1">
      <alignment horizontal="center" vertical="center" textRotation="90" wrapText="1"/>
    </xf>
    <xf numFmtId="0" fontId="11" fillId="9" borderId="41" xfId="0" applyFont="1" applyFill="1" applyBorder="1" applyAlignment="1">
      <alignment horizontal="center" vertical="center" textRotation="90" wrapText="1"/>
    </xf>
    <xf numFmtId="0" fontId="3" fillId="5" borderId="44" xfId="0" applyFont="1" applyFill="1" applyBorder="1" applyAlignment="1">
      <alignment horizontal="center" wrapText="1"/>
    </xf>
    <xf numFmtId="0" fontId="3" fillId="5" borderId="71" xfId="0" applyFont="1" applyFill="1" applyBorder="1" applyAlignment="1">
      <alignment horizontal="center" wrapText="1"/>
    </xf>
    <xf numFmtId="0" fontId="3" fillId="5" borderId="72" xfId="0" applyFont="1" applyFill="1" applyBorder="1" applyAlignment="1">
      <alignment horizontal="center" wrapText="1"/>
    </xf>
    <xf numFmtId="0" fontId="1" fillId="0" borderId="54" xfId="0" applyFont="1" applyBorder="1" applyAlignment="1" applyProtection="1">
      <alignment horizontal="center" vertical="top" wrapText="1"/>
      <protection locked="0"/>
    </xf>
    <xf numFmtId="0" fontId="1" fillId="6" borderId="54" xfId="0" applyFont="1" applyFill="1" applyBorder="1" applyAlignment="1" applyProtection="1">
      <alignment horizontal="left" vertical="top" wrapText="1"/>
      <protection locked="0"/>
    </xf>
    <xf numFmtId="0" fontId="1" fillId="6" borderId="54" xfId="0" applyFont="1" applyFill="1" applyBorder="1" applyAlignment="1" applyProtection="1">
      <alignment horizontal="left" vertical="top"/>
      <protection locked="0"/>
    </xf>
    <xf numFmtId="0" fontId="1" fillId="6" borderId="55" xfId="0" applyFont="1" applyFill="1" applyBorder="1" applyAlignment="1">
      <alignment horizontal="center" vertical="center"/>
    </xf>
    <xf numFmtId="0" fontId="7" fillId="6" borderId="54" xfId="0" applyFont="1" applyFill="1" applyBorder="1" applyAlignment="1">
      <alignment horizontal="right" vertical="top" wrapText="1"/>
    </xf>
    <xf numFmtId="0" fontId="1" fillId="0" borderId="66" xfId="0" applyFont="1" applyBorder="1" applyAlignment="1">
      <alignment horizontal="right" vertical="top" wrapText="1"/>
    </xf>
    <xf numFmtId="0" fontId="1" fillId="0" borderId="67" xfId="0" applyFont="1" applyBorder="1" applyAlignment="1">
      <alignment horizontal="right" vertical="top" wrapText="1"/>
    </xf>
    <xf numFmtId="0" fontId="1" fillId="6" borderId="54" xfId="0" applyFont="1" applyFill="1" applyBorder="1" applyAlignment="1" applyProtection="1">
      <alignment horizontal="center" vertical="top" wrapText="1"/>
      <protection locked="0"/>
    </xf>
    <xf numFmtId="0" fontId="1" fillId="9" borderId="35" xfId="0" applyFont="1" applyFill="1" applyBorder="1" applyAlignment="1" applyProtection="1">
      <alignment horizontal="center" vertical="center"/>
      <protection locked="0"/>
    </xf>
    <xf numFmtId="0" fontId="1" fillId="9" borderId="36" xfId="0" applyFont="1" applyFill="1" applyBorder="1" applyAlignment="1" applyProtection="1">
      <alignment horizontal="center" vertical="center"/>
      <protection locked="0"/>
    </xf>
    <xf numFmtId="0" fontId="1" fillId="9" borderId="37" xfId="0" applyFont="1" applyFill="1" applyBorder="1" applyAlignment="1" applyProtection="1">
      <alignment horizontal="center" vertical="center"/>
      <protection locked="0"/>
    </xf>
    <xf numFmtId="0" fontId="1" fillId="9" borderId="28" xfId="0" applyFont="1" applyFill="1" applyBorder="1" applyAlignment="1">
      <alignment horizontal="center" vertical="center"/>
    </xf>
    <xf numFmtId="0" fontId="1" fillId="9" borderId="34" xfId="0" applyFont="1" applyFill="1" applyBorder="1" applyAlignment="1">
      <alignment horizontal="center" vertical="center"/>
    </xf>
    <xf numFmtId="0" fontId="1" fillId="9" borderId="29" xfId="0" applyFont="1" applyFill="1" applyBorder="1" applyAlignment="1">
      <alignment horizontal="center" vertical="center"/>
    </xf>
    <xf numFmtId="0" fontId="1" fillId="2" borderId="16"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6" borderId="57" xfId="0" applyFont="1" applyFill="1" applyBorder="1" applyAlignment="1" applyProtection="1">
      <alignment horizontal="left" vertical="top" wrapText="1"/>
      <protection locked="0"/>
    </xf>
    <xf numFmtId="0" fontId="1" fillId="6" borderId="58" xfId="0" applyFont="1" applyFill="1" applyBorder="1" applyAlignment="1">
      <alignment horizontal="center" vertical="center"/>
    </xf>
    <xf numFmtId="0" fontId="7" fillId="6" borderId="57" xfId="0" applyFont="1" applyFill="1" applyBorder="1" applyAlignment="1">
      <alignment horizontal="righ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43" xfId="0" applyFont="1" applyBorder="1" applyAlignment="1">
      <alignment horizontal="left" vertical="top" wrapText="1"/>
    </xf>
    <xf numFmtId="0" fontId="11" fillId="7" borderId="38" xfId="0" applyFont="1" applyFill="1" applyBorder="1" applyAlignment="1">
      <alignment horizontal="center" vertical="center" textRotation="90" wrapText="1"/>
    </xf>
    <xf numFmtId="0" fontId="11" fillId="7" borderId="39" xfId="0" applyFont="1" applyFill="1" applyBorder="1" applyAlignment="1">
      <alignment horizontal="center" vertical="center" textRotation="90" wrapText="1"/>
    </xf>
    <xf numFmtId="0" fontId="1" fillId="0" borderId="55" xfId="0" applyFont="1" applyBorder="1" applyAlignment="1">
      <alignment horizontal="center" vertical="center"/>
    </xf>
    <xf numFmtId="0" fontId="1" fillId="7" borderId="38" xfId="0" applyFont="1" applyFill="1" applyBorder="1" applyAlignment="1" applyProtection="1">
      <alignment horizontal="center" vertical="center"/>
      <protection locked="0"/>
    </xf>
    <xf numFmtId="0" fontId="1" fillId="7" borderId="40" xfId="0" applyFont="1" applyFill="1" applyBorder="1" applyAlignment="1" applyProtection="1">
      <alignment horizontal="center" vertical="center"/>
      <protection locked="0"/>
    </xf>
    <xf numFmtId="0" fontId="1" fillId="7" borderId="39" xfId="0" applyFont="1" applyFill="1" applyBorder="1" applyAlignment="1" applyProtection="1">
      <alignment horizontal="center" vertical="center"/>
      <protection locked="0"/>
    </xf>
    <xf numFmtId="0" fontId="1" fillId="7" borderId="42" xfId="0" applyFont="1" applyFill="1" applyBorder="1" applyAlignment="1" applyProtection="1">
      <alignment horizontal="center" vertical="center"/>
      <protection locked="0"/>
    </xf>
    <xf numFmtId="0" fontId="1" fillId="6" borderId="51" xfId="0" applyFont="1" applyFill="1" applyBorder="1" applyAlignment="1" applyProtection="1">
      <alignment horizontal="center" vertical="top" wrapText="1"/>
      <protection locked="0"/>
    </xf>
    <xf numFmtId="0" fontId="1" fillId="0" borderId="61" xfId="0" applyFont="1" applyBorder="1" applyAlignment="1" applyProtection="1">
      <alignment horizontal="left" vertical="top" wrapText="1"/>
      <protection locked="0"/>
    </xf>
    <xf numFmtId="0" fontId="1" fillId="0" borderId="64" xfId="0" applyFont="1" applyBorder="1" applyAlignment="1" applyProtection="1">
      <alignment horizontal="left" vertical="top" wrapText="1"/>
      <protection locked="0"/>
    </xf>
    <xf numFmtId="0" fontId="1" fillId="0" borderId="51" xfId="0" applyFont="1" applyBorder="1" applyAlignment="1" applyProtection="1">
      <alignment horizontal="center" vertical="top" wrapText="1"/>
      <protection locked="0"/>
    </xf>
    <xf numFmtId="0" fontId="1" fillId="6" borderId="61" xfId="0" applyFont="1" applyFill="1" applyBorder="1" applyAlignment="1" applyProtection="1">
      <alignment horizontal="left" vertical="top"/>
      <protection locked="0"/>
    </xf>
    <xf numFmtId="0" fontId="1" fillId="6" borderId="62" xfId="0" applyFont="1" applyFill="1" applyBorder="1" applyAlignment="1">
      <alignment horizontal="center" vertical="center"/>
    </xf>
    <xf numFmtId="0" fontId="5" fillId="6" borderId="54" xfId="0" applyFont="1" applyFill="1" applyBorder="1" applyAlignment="1">
      <alignment horizontal="right" vertical="top" wrapText="1"/>
    </xf>
    <xf numFmtId="0" fontId="1" fillId="6" borderId="51" xfId="0" applyFont="1" applyFill="1" applyBorder="1" applyAlignment="1" applyProtection="1">
      <alignment horizontal="left" vertical="top"/>
      <protection locked="0"/>
    </xf>
    <xf numFmtId="0" fontId="5" fillId="6" borderId="61" xfId="0" applyFont="1" applyFill="1" applyBorder="1" applyAlignment="1">
      <alignment horizontal="right" vertical="top" wrapText="1"/>
    </xf>
    <xf numFmtId="0" fontId="1" fillId="0" borderId="62" xfId="0" applyFont="1" applyBorder="1" applyAlignment="1">
      <alignment horizontal="center" vertical="center"/>
    </xf>
    <xf numFmtId="0" fontId="1" fillId="0" borderId="68" xfId="0" applyFont="1" applyBorder="1" applyAlignment="1">
      <alignment horizontal="center" vertical="center"/>
    </xf>
    <xf numFmtId="0" fontId="1" fillId="0" borderId="65" xfId="0" applyFont="1" applyBorder="1" applyAlignment="1">
      <alignment horizontal="center" vertical="center"/>
    </xf>
    <xf numFmtId="0" fontId="1" fillId="0" borderId="61" xfId="0" applyFont="1" applyBorder="1" applyAlignment="1" applyProtection="1">
      <alignment horizontal="left" vertical="top"/>
      <protection locked="0"/>
    </xf>
    <xf numFmtId="0" fontId="1" fillId="0" borderId="69" xfId="0" applyFont="1" applyBorder="1" applyAlignment="1" applyProtection="1">
      <alignment horizontal="left" vertical="top"/>
      <protection locked="0"/>
    </xf>
    <xf numFmtId="0" fontId="1" fillId="0" borderId="64" xfId="0" applyFont="1" applyBorder="1" applyAlignment="1" applyProtection="1">
      <alignment horizontal="left" vertical="top"/>
      <protection locked="0"/>
    </xf>
    <xf numFmtId="0" fontId="1" fillId="6" borderId="52" xfId="0" applyFont="1" applyFill="1" applyBorder="1" applyAlignment="1">
      <alignment horizontal="center" vertical="center"/>
    </xf>
    <xf numFmtId="0" fontId="5" fillId="0" borderId="66" xfId="0" applyFont="1" applyBorder="1" applyAlignment="1">
      <alignment horizontal="right" vertical="top" wrapText="1"/>
    </xf>
    <xf numFmtId="0" fontId="5" fillId="0" borderId="67" xfId="0" applyFont="1" applyBorder="1" applyAlignment="1">
      <alignment horizontal="right" vertical="top" wrapText="1"/>
    </xf>
    <xf numFmtId="0" fontId="1" fillId="0" borderId="54" xfId="0" applyFont="1" applyBorder="1" applyAlignment="1" applyProtection="1">
      <alignment horizontal="left" vertical="top"/>
      <protection locked="0"/>
    </xf>
    <xf numFmtId="0" fontId="1" fillId="0" borderId="64" xfId="0" applyFont="1" applyBorder="1" applyAlignment="1" applyProtection="1">
      <alignment horizontal="center" vertical="top" wrapText="1"/>
      <protection locked="0"/>
    </xf>
    <xf numFmtId="0" fontId="5" fillId="0" borderId="54" xfId="0" applyFont="1" applyBorder="1" applyAlignment="1">
      <alignment horizontal="right" vertical="top" wrapText="1"/>
    </xf>
    <xf numFmtId="0" fontId="16" fillId="0" borderId="54" xfId="0" applyFont="1" applyBorder="1" applyAlignment="1">
      <alignment horizontal="right" vertical="top" wrapText="1"/>
    </xf>
    <xf numFmtId="0" fontId="1" fillId="0" borderId="54" xfId="0" applyFont="1" applyBorder="1" applyAlignment="1">
      <alignment horizontal="right" vertical="top" wrapText="1"/>
    </xf>
    <xf numFmtId="0" fontId="1" fillId="0" borderId="66" xfId="0" applyFont="1" applyBorder="1" applyAlignment="1">
      <alignment horizontal="right" vertical="top"/>
    </xf>
    <xf numFmtId="0" fontId="1" fillId="0" borderId="67" xfId="0" applyFont="1" applyBorder="1" applyAlignment="1">
      <alignment horizontal="right" vertical="top"/>
    </xf>
    <xf numFmtId="0" fontId="1" fillId="6" borderId="54" xfId="0" applyFont="1" applyFill="1" applyBorder="1" applyAlignment="1">
      <alignment horizontal="right" vertical="top" wrapText="1"/>
    </xf>
    <xf numFmtId="0" fontId="1" fillId="6" borderId="57" xfId="0" applyFont="1" applyFill="1" applyBorder="1" applyAlignment="1" applyProtection="1">
      <alignment horizontal="center" vertical="top" wrapText="1"/>
      <protection locked="0"/>
    </xf>
    <xf numFmtId="0" fontId="1" fillId="7" borderId="46" xfId="0" applyFont="1" applyFill="1" applyBorder="1" applyAlignment="1" applyProtection="1">
      <alignment horizontal="center" vertical="center"/>
      <protection locked="0"/>
    </xf>
    <xf numFmtId="0" fontId="1" fillId="7" borderId="47" xfId="0" applyFont="1" applyFill="1" applyBorder="1" applyAlignment="1" applyProtection="1">
      <alignment horizontal="center" vertical="center"/>
      <protection locked="0"/>
    </xf>
    <xf numFmtId="0" fontId="1" fillId="7" borderId="48" xfId="0" applyFont="1" applyFill="1" applyBorder="1" applyAlignment="1" applyProtection="1">
      <alignment horizontal="center" vertical="center"/>
      <protection locked="0"/>
    </xf>
    <xf numFmtId="0" fontId="1" fillId="0" borderId="73" xfId="0" applyFont="1" applyBorder="1" applyAlignment="1" applyProtection="1">
      <alignment horizontal="left" vertical="top"/>
      <protection locked="0"/>
    </xf>
    <xf numFmtId="0" fontId="0" fillId="0" borderId="64" xfId="0" applyBorder="1" applyAlignment="1" applyProtection="1">
      <alignment horizontal="left" vertical="top"/>
      <protection locked="0"/>
    </xf>
    <xf numFmtId="0" fontId="1" fillId="0" borderId="74" xfId="0" applyFont="1" applyBorder="1" applyAlignment="1">
      <alignment horizontal="center" vertical="center"/>
    </xf>
    <xf numFmtId="0" fontId="1" fillId="7" borderId="75" xfId="0" applyFont="1" applyFill="1" applyBorder="1" applyAlignment="1" applyProtection="1">
      <alignment horizontal="center" vertical="center"/>
      <protection locked="0"/>
    </xf>
    <xf numFmtId="0" fontId="1" fillId="9" borderId="76" xfId="0" applyFont="1" applyFill="1" applyBorder="1" applyAlignment="1" applyProtection="1">
      <alignment horizontal="center" vertical="center"/>
      <protection locked="0"/>
    </xf>
    <xf numFmtId="0" fontId="1" fillId="9" borderId="77" xfId="0" applyFont="1" applyFill="1" applyBorder="1" applyAlignment="1">
      <alignment horizontal="center" vertical="center"/>
    </xf>
    <xf numFmtId="0" fontId="10" fillId="3" borderId="7" xfId="0" applyFont="1" applyFill="1" applyBorder="1" applyAlignment="1" applyProtection="1">
      <alignment horizontal="center" wrapText="1"/>
      <protection locked="0"/>
    </xf>
    <xf numFmtId="0" fontId="3" fillId="7" borderId="44" xfId="0" applyFont="1" applyFill="1" applyBorder="1" applyAlignment="1">
      <alignment horizontal="center" wrapText="1"/>
    </xf>
    <xf numFmtId="0" fontId="3" fillId="7" borderId="71" xfId="0" applyFont="1" applyFill="1" applyBorder="1" applyAlignment="1">
      <alignment horizontal="center" wrapText="1"/>
    </xf>
    <xf numFmtId="0" fontId="3" fillId="7" borderId="72" xfId="0" applyFont="1" applyFill="1" applyBorder="1" applyAlignment="1">
      <alignment horizontal="center" wrapText="1"/>
    </xf>
  </cellXfs>
  <cellStyles count="1">
    <cellStyle name="Normal" xfId="0" builtinId="0"/>
  </cellStyles>
  <dxfs count="175">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rgb="FF92D05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rgb="FF92D050"/>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rgb="FF92D050"/>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800100</xdr:colOff>
      <xdr:row>1</xdr:row>
      <xdr:rowOff>85725</xdr:rowOff>
    </xdr:from>
    <xdr:to>
      <xdr:col>1</xdr:col>
      <xdr:colOff>4128135</xdr:colOff>
      <xdr:row>1</xdr:row>
      <xdr:rowOff>890270</xdr:rowOff>
    </xdr:to>
    <xdr:pic>
      <xdr:nvPicPr>
        <xdr:cNvPr id="3" name="Picture 2" descr="2009 logo horiz.png">
          <a:extLst>
            <a:ext uri="{FF2B5EF4-FFF2-40B4-BE49-F238E27FC236}">
              <a16:creationId xmlns:a16="http://schemas.microsoft.com/office/drawing/2014/main" id="{460528E1-8734-4A62-84CB-3F015F917A73}"/>
            </a:ext>
          </a:extLst>
        </xdr:cNvPr>
        <xdr:cNvPicPr/>
      </xdr:nvPicPr>
      <xdr:blipFill>
        <a:blip xmlns:r="http://schemas.openxmlformats.org/officeDocument/2006/relationships" r:embed="rId1"/>
        <a:stretch>
          <a:fillRect/>
        </a:stretch>
      </xdr:blipFill>
      <xdr:spPr>
        <a:xfrm>
          <a:off x="1219200" y="581025"/>
          <a:ext cx="3328035" cy="804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800100</xdr:colOff>
      <xdr:row>1</xdr:row>
      <xdr:rowOff>85725</xdr:rowOff>
    </xdr:from>
    <xdr:to>
      <xdr:col>1</xdr:col>
      <xdr:colOff>4128135</xdr:colOff>
      <xdr:row>2</xdr:row>
      <xdr:rowOff>4445</xdr:rowOff>
    </xdr:to>
    <xdr:pic>
      <xdr:nvPicPr>
        <xdr:cNvPr id="2" name="Picture 1" descr="2009 logo horiz.png">
          <a:extLst>
            <a:ext uri="{FF2B5EF4-FFF2-40B4-BE49-F238E27FC236}">
              <a16:creationId xmlns:a16="http://schemas.microsoft.com/office/drawing/2014/main" id="{382D64C1-9743-4889-A391-00F478702B7F}"/>
            </a:ext>
          </a:extLst>
        </xdr:cNvPr>
        <xdr:cNvPicPr/>
      </xdr:nvPicPr>
      <xdr:blipFill>
        <a:blip xmlns:r="http://schemas.openxmlformats.org/officeDocument/2006/relationships" r:embed="rId1"/>
        <a:stretch>
          <a:fillRect/>
        </a:stretch>
      </xdr:blipFill>
      <xdr:spPr>
        <a:xfrm>
          <a:off x="1219200" y="590550"/>
          <a:ext cx="3328035" cy="804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BEA75-4891-4D08-BF16-D9FDDF596056}">
  <sheetPr codeName="Sheet1">
    <tabColor theme="7" tint="0.79998168889431442"/>
  </sheetPr>
  <dimension ref="A1:I34"/>
  <sheetViews>
    <sheetView tabSelected="1" workbookViewId="0">
      <pane ySplit="5" topLeftCell="A21" activePane="bottomLeft" state="frozen"/>
      <selection activeCell="B19" sqref="B19:C19"/>
      <selection pane="bottomLeft" activeCell="E24" sqref="E24"/>
    </sheetView>
  </sheetViews>
  <sheetFormatPr defaultColWidth="9.21875" defaultRowHeight="13.8" outlineLevelCol="1" x14ac:dyDescent="0.25"/>
  <cols>
    <col min="1" max="1" width="6.21875" style="2" customWidth="1"/>
    <col min="2" max="2" width="72.77734375" style="3" customWidth="1"/>
    <col min="3" max="3" width="17.21875" style="3" customWidth="1"/>
    <col min="4" max="4" width="3.21875" style="4" customWidth="1"/>
    <col min="5" max="5" width="58" style="8" customWidth="1"/>
    <col min="6" max="6" width="12.77734375" style="1" customWidth="1"/>
    <col min="7" max="7" width="7" style="15" hidden="1" customWidth="1" outlineLevel="1"/>
    <col min="8" max="8" width="8" style="15" hidden="1" customWidth="1" outlineLevel="1"/>
    <col min="9" max="9" width="7.21875" style="1" hidden="1" customWidth="1" collapsed="1"/>
    <col min="10" max="16384" width="9.21875" style="1"/>
  </cols>
  <sheetData>
    <row r="1" spans="1:9" ht="30" customHeight="1" thickBot="1" x14ac:dyDescent="0.3">
      <c r="A1" s="52"/>
      <c r="B1" s="53" t="s">
        <v>0</v>
      </c>
      <c r="C1" s="151"/>
      <c r="D1" s="151"/>
      <c r="E1" s="151"/>
      <c r="F1" s="54"/>
      <c r="G1" s="158" t="s">
        <v>1</v>
      </c>
      <c r="H1" s="159"/>
      <c r="I1" s="160"/>
    </row>
    <row r="2" spans="1:9" ht="75" customHeight="1" x14ac:dyDescent="0.25">
      <c r="A2" s="12"/>
      <c r="B2" s="13"/>
      <c r="C2" s="142" t="s">
        <v>131</v>
      </c>
      <c r="D2" s="143"/>
      <c r="E2" s="143"/>
      <c r="F2" s="144"/>
      <c r="G2" s="152" t="s">
        <v>2</v>
      </c>
      <c r="H2" s="155" t="s">
        <v>3</v>
      </c>
      <c r="I2" s="139" t="s">
        <v>4</v>
      </c>
    </row>
    <row r="3" spans="1:9" ht="20.100000000000001" customHeight="1" x14ac:dyDescent="0.25">
      <c r="A3" s="9"/>
      <c r="B3" s="118" t="s">
        <v>5</v>
      </c>
      <c r="C3" s="145"/>
      <c r="D3" s="146"/>
      <c r="E3" s="146"/>
      <c r="F3" s="147"/>
      <c r="G3" s="153"/>
      <c r="H3" s="156"/>
      <c r="I3" s="140"/>
    </row>
    <row r="4" spans="1:9" ht="20.100000000000001" customHeight="1" x14ac:dyDescent="0.25">
      <c r="A4" s="9"/>
      <c r="B4" s="6" t="s">
        <v>6</v>
      </c>
      <c r="C4" s="145"/>
      <c r="D4" s="146"/>
      <c r="E4" s="146"/>
      <c r="F4" s="147"/>
      <c r="G4" s="153"/>
      <c r="H4" s="156"/>
      <c r="I4" s="140"/>
    </row>
    <row r="5" spans="1:9" ht="20.100000000000001" customHeight="1" thickBot="1" x14ac:dyDescent="0.3">
      <c r="A5" s="10"/>
      <c r="B5" s="11" t="s">
        <v>7</v>
      </c>
      <c r="C5" s="148"/>
      <c r="D5" s="149"/>
      <c r="E5" s="149"/>
      <c r="F5" s="150"/>
      <c r="G5" s="154"/>
      <c r="H5" s="157"/>
      <c r="I5" s="141"/>
    </row>
    <row r="6" spans="1:9" s="7" customFormat="1" ht="30" customHeight="1" thickBot="1" x14ac:dyDescent="0.3">
      <c r="A6" s="119">
        <v>14.1</v>
      </c>
      <c r="B6" s="82" t="s">
        <v>8</v>
      </c>
      <c r="C6" s="82" t="s">
        <v>132</v>
      </c>
      <c r="D6" s="82"/>
      <c r="E6" s="82" t="s">
        <v>10</v>
      </c>
      <c r="F6" s="83" t="s">
        <v>11</v>
      </c>
      <c r="G6" s="26"/>
      <c r="H6" s="26"/>
      <c r="I6" s="27">
        <f>SUM(I7:I21)</f>
        <v>0</v>
      </c>
    </row>
    <row r="7" spans="1:9" s="7" customFormat="1" ht="44.25" customHeight="1" x14ac:dyDescent="0.25">
      <c r="A7" s="32">
        <v>1</v>
      </c>
      <c r="B7" s="79" t="s">
        <v>12</v>
      </c>
      <c r="C7" s="69"/>
      <c r="D7" s="84"/>
      <c r="E7" s="69"/>
      <c r="F7" s="42">
        <f t="shared" ref="F7:F10" si="0">LEN(E7)</f>
        <v>0</v>
      </c>
      <c r="G7" s="23">
        <v>5</v>
      </c>
      <c r="H7" s="108"/>
      <c r="I7" s="109">
        <f>G7*H7</f>
        <v>0</v>
      </c>
    </row>
    <row r="8" spans="1:9" s="7" customFormat="1" ht="30" customHeight="1" x14ac:dyDescent="0.25">
      <c r="A8" s="34">
        <f t="shared" ref="A8:A9" si="1">A7+1</f>
        <v>2</v>
      </c>
      <c r="B8" s="76" t="s">
        <v>13</v>
      </c>
      <c r="C8" s="70"/>
      <c r="D8" s="85"/>
      <c r="E8" s="70"/>
      <c r="F8" s="45">
        <f t="shared" si="0"/>
        <v>0</v>
      </c>
      <c r="G8" s="16">
        <v>5</v>
      </c>
      <c r="H8" s="108"/>
      <c r="I8" s="109">
        <f t="shared" ref="I8:I32" si="2">G8*H8</f>
        <v>0</v>
      </c>
    </row>
    <row r="9" spans="1:9" s="7" customFormat="1" ht="30" customHeight="1" x14ac:dyDescent="0.25">
      <c r="A9" s="32">
        <f t="shared" si="1"/>
        <v>3</v>
      </c>
      <c r="B9" s="79" t="s">
        <v>14</v>
      </c>
      <c r="C9" s="69"/>
      <c r="D9" s="84"/>
      <c r="E9" s="69"/>
      <c r="F9" s="42">
        <f t="shared" si="0"/>
        <v>0</v>
      </c>
      <c r="G9" s="16">
        <v>5</v>
      </c>
      <c r="H9" s="108"/>
      <c r="I9" s="109">
        <f t="shared" si="2"/>
        <v>0</v>
      </c>
    </row>
    <row r="10" spans="1:9" s="7" customFormat="1" ht="30" customHeight="1" x14ac:dyDescent="0.25">
      <c r="A10" s="34">
        <v>4</v>
      </c>
      <c r="B10" s="43" t="s">
        <v>15</v>
      </c>
      <c r="C10" s="70"/>
      <c r="D10" s="85"/>
      <c r="E10" s="70"/>
      <c r="F10" s="45">
        <f t="shared" si="0"/>
        <v>0</v>
      </c>
      <c r="G10" s="16">
        <v>5</v>
      </c>
      <c r="H10" s="108"/>
      <c r="I10" s="109">
        <f t="shared" si="2"/>
        <v>0</v>
      </c>
    </row>
    <row r="11" spans="1:9" ht="30" customHeight="1" x14ac:dyDescent="0.3">
      <c r="A11" s="32">
        <f>A10+1</f>
        <v>5</v>
      </c>
      <c r="B11" s="120" t="s">
        <v>16</v>
      </c>
      <c r="C11" s="69"/>
      <c r="D11" s="86"/>
      <c r="E11" s="69"/>
      <c r="F11" s="42">
        <f t="shared" ref="F11:F17" si="3">LEN(E11)</f>
        <v>0</v>
      </c>
      <c r="G11" s="16">
        <v>5</v>
      </c>
      <c r="H11" s="108"/>
      <c r="I11" s="109">
        <f t="shared" si="2"/>
        <v>0</v>
      </c>
    </row>
    <row r="12" spans="1:9" ht="30" customHeight="1" x14ac:dyDescent="0.3">
      <c r="A12" s="34">
        <f>A11+1</f>
        <v>6</v>
      </c>
      <c r="B12" s="121" t="s">
        <v>17</v>
      </c>
      <c r="C12" s="70"/>
      <c r="D12" s="87"/>
      <c r="E12" s="88"/>
      <c r="F12" s="45">
        <f t="shared" si="3"/>
        <v>0</v>
      </c>
      <c r="G12" s="16">
        <v>5</v>
      </c>
      <c r="H12" s="108"/>
      <c r="I12" s="109">
        <f t="shared" si="2"/>
        <v>0</v>
      </c>
    </row>
    <row r="13" spans="1:9" ht="30" customHeight="1" x14ac:dyDescent="0.3">
      <c r="A13" s="32">
        <f t="shared" ref="A13:A15" si="4">A12+1</f>
        <v>7</v>
      </c>
      <c r="B13" s="44" t="s">
        <v>18</v>
      </c>
      <c r="C13" s="69"/>
      <c r="D13" s="86"/>
      <c r="E13" s="89"/>
      <c r="F13" s="42">
        <f t="shared" si="3"/>
        <v>0</v>
      </c>
      <c r="G13" s="16">
        <v>5</v>
      </c>
      <c r="H13" s="108"/>
      <c r="I13" s="109">
        <f t="shared" si="2"/>
        <v>0</v>
      </c>
    </row>
    <row r="14" spans="1:9" ht="30" customHeight="1" x14ac:dyDescent="0.3">
      <c r="A14" s="34">
        <f t="shared" si="4"/>
        <v>8</v>
      </c>
      <c r="B14" s="121" t="s">
        <v>19</v>
      </c>
      <c r="C14" s="70"/>
      <c r="D14" s="87"/>
      <c r="E14" s="88"/>
      <c r="F14" s="45">
        <f t="shared" si="3"/>
        <v>0</v>
      </c>
      <c r="G14" s="16">
        <v>5</v>
      </c>
      <c r="H14" s="108"/>
      <c r="I14" s="109">
        <f t="shared" si="2"/>
        <v>0</v>
      </c>
    </row>
    <row r="15" spans="1:9" ht="30" customHeight="1" x14ac:dyDescent="0.3">
      <c r="A15" s="32">
        <f t="shared" si="4"/>
        <v>9</v>
      </c>
      <c r="B15" s="122" t="s">
        <v>20</v>
      </c>
      <c r="C15" s="69"/>
      <c r="D15" s="86"/>
      <c r="E15" s="89"/>
      <c r="F15" s="42">
        <f t="shared" si="3"/>
        <v>0</v>
      </c>
      <c r="G15" s="16">
        <v>5</v>
      </c>
      <c r="H15" s="108"/>
      <c r="I15" s="109">
        <f t="shared" si="2"/>
        <v>0</v>
      </c>
    </row>
    <row r="16" spans="1:9" ht="37.5" customHeight="1" x14ac:dyDescent="0.3">
      <c r="A16" s="34">
        <v>10</v>
      </c>
      <c r="B16" s="76" t="s">
        <v>21</v>
      </c>
      <c r="C16" s="70"/>
      <c r="D16" s="87"/>
      <c r="E16" s="88"/>
      <c r="F16" s="45">
        <f t="shared" si="3"/>
        <v>0</v>
      </c>
      <c r="G16" s="16">
        <v>5</v>
      </c>
      <c r="H16" s="108"/>
      <c r="I16" s="109">
        <f t="shared" si="2"/>
        <v>0</v>
      </c>
    </row>
    <row r="17" spans="1:9" ht="30" customHeight="1" x14ac:dyDescent="0.3">
      <c r="A17" s="32">
        <v>11</v>
      </c>
      <c r="B17" s="120" t="s">
        <v>22</v>
      </c>
      <c r="C17" s="69"/>
      <c r="D17" s="86"/>
      <c r="E17" s="89"/>
      <c r="F17" s="42">
        <f t="shared" si="3"/>
        <v>0</v>
      </c>
      <c r="G17" s="17">
        <v>5</v>
      </c>
      <c r="H17" s="108"/>
      <c r="I17" s="109">
        <f t="shared" si="2"/>
        <v>0</v>
      </c>
    </row>
    <row r="18" spans="1:9" ht="50.25" customHeight="1" x14ac:dyDescent="0.3">
      <c r="A18" s="114">
        <v>12</v>
      </c>
      <c r="B18" s="123" t="s">
        <v>23</v>
      </c>
      <c r="C18" s="70"/>
      <c r="D18" s="87"/>
      <c r="E18" s="88"/>
      <c r="F18" s="45">
        <f t="shared" ref="F18" si="5">LEN(E18)</f>
        <v>0</v>
      </c>
      <c r="G18" s="17">
        <v>5</v>
      </c>
      <c r="H18" s="108"/>
      <c r="I18" s="109">
        <f t="shared" si="2"/>
        <v>0</v>
      </c>
    </row>
    <row r="19" spans="1:9" ht="94.5" customHeight="1" x14ac:dyDescent="0.3">
      <c r="A19" s="124">
        <v>13</v>
      </c>
      <c r="B19" s="125" t="s">
        <v>24</v>
      </c>
      <c r="C19" s="90"/>
      <c r="D19" s="91"/>
      <c r="E19" s="92"/>
      <c r="F19" s="93">
        <f t="shared" ref="F19:F21" si="6">LEN(E19)</f>
        <v>0</v>
      </c>
      <c r="G19" s="17">
        <v>5</v>
      </c>
      <c r="H19" s="108"/>
      <c r="I19" s="109">
        <f t="shared" si="2"/>
        <v>0</v>
      </c>
    </row>
    <row r="20" spans="1:9" ht="36" customHeight="1" x14ac:dyDescent="0.3">
      <c r="A20" s="34">
        <v>14</v>
      </c>
      <c r="B20" s="76" t="s">
        <v>25</v>
      </c>
      <c r="C20" s="70"/>
      <c r="D20" s="87"/>
      <c r="E20" s="88"/>
      <c r="F20" s="45">
        <f t="shared" si="6"/>
        <v>0</v>
      </c>
      <c r="G20" s="17">
        <v>5</v>
      </c>
      <c r="H20" s="108"/>
      <c r="I20" s="109">
        <f t="shared" si="2"/>
        <v>0</v>
      </c>
    </row>
    <row r="21" spans="1:9" ht="33.75" customHeight="1" x14ac:dyDescent="0.3">
      <c r="A21" s="124">
        <v>15</v>
      </c>
      <c r="B21" s="125" t="s">
        <v>26</v>
      </c>
      <c r="C21" s="90"/>
      <c r="D21" s="91"/>
      <c r="E21" s="92"/>
      <c r="F21" s="93">
        <f t="shared" si="6"/>
        <v>0</v>
      </c>
      <c r="G21" s="17">
        <v>5</v>
      </c>
      <c r="H21" s="108"/>
      <c r="I21" s="109">
        <f t="shared" si="2"/>
        <v>0</v>
      </c>
    </row>
    <row r="22" spans="1:9" s="7" customFormat="1" ht="30" customHeight="1" x14ac:dyDescent="0.25">
      <c r="A22" s="126">
        <v>14.2</v>
      </c>
      <c r="B22" s="94" t="s">
        <v>27</v>
      </c>
      <c r="C22" s="94" t="s">
        <v>9</v>
      </c>
      <c r="D22" s="94"/>
      <c r="E22" s="94" t="s">
        <v>10</v>
      </c>
      <c r="F22" s="95" t="s">
        <v>11</v>
      </c>
      <c r="G22" s="26"/>
      <c r="H22" s="115"/>
      <c r="I22" s="116">
        <f>SUM(I23:I32)</f>
        <v>0</v>
      </c>
    </row>
    <row r="23" spans="1:9" ht="50.1" customHeight="1" x14ac:dyDescent="0.25">
      <c r="A23" s="34">
        <v>1</v>
      </c>
      <c r="B23" s="43" t="s">
        <v>28</v>
      </c>
      <c r="C23" s="70"/>
      <c r="D23" s="85"/>
      <c r="E23" s="70"/>
      <c r="F23" s="45">
        <f>LEN(E23)</f>
        <v>0</v>
      </c>
      <c r="G23" s="23">
        <v>5</v>
      </c>
      <c r="H23" s="108"/>
      <c r="I23" s="109">
        <f t="shared" si="2"/>
        <v>0</v>
      </c>
    </row>
    <row r="24" spans="1:9" ht="33" customHeight="1" x14ac:dyDescent="0.25">
      <c r="A24" s="32">
        <f>A23+1</f>
        <v>2</v>
      </c>
      <c r="B24" s="44" t="s">
        <v>29</v>
      </c>
      <c r="C24" s="69"/>
      <c r="D24" s="84"/>
      <c r="E24" s="69"/>
      <c r="F24" s="42">
        <f t="shared" ref="F24:F31" si="7">LEN(E24)</f>
        <v>0</v>
      </c>
      <c r="G24" s="16">
        <v>5</v>
      </c>
      <c r="H24" s="108"/>
      <c r="I24" s="109">
        <f t="shared" si="2"/>
        <v>0</v>
      </c>
    </row>
    <row r="25" spans="1:9" ht="43.5" customHeight="1" x14ac:dyDescent="0.25">
      <c r="A25" s="34">
        <f t="shared" ref="A25:A32" si="8">A24+1</f>
        <v>3</v>
      </c>
      <c r="B25" s="43" t="s">
        <v>30</v>
      </c>
      <c r="C25" s="70"/>
      <c r="D25" s="85"/>
      <c r="E25" s="70"/>
      <c r="F25" s="45">
        <f t="shared" si="7"/>
        <v>0</v>
      </c>
      <c r="G25" s="16">
        <v>5</v>
      </c>
      <c r="H25" s="108"/>
      <c r="I25" s="109">
        <f t="shared" si="2"/>
        <v>0</v>
      </c>
    </row>
    <row r="26" spans="1:9" ht="30" customHeight="1" x14ac:dyDescent="0.25">
      <c r="A26" s="32">
        <f>A25+1</f>
        <v>4</v>
      </c>
      <c r="B26" s="127" t="s">
        <v>31</v>
      </c>
      <c r="C26" s="69"/>
      <c r="D26" s="84"/>
      <c r="E26" s="69"/>
      <c r="F26" s="42">
        <f t="shared" si="7"/>
        <v>0</v>
      </c>
      <c r="G26" s="16">
        <v>5</v>
      </c>
      <c r="H26" s="108"/>
      <c r="I26" s="109">
        <f t="shared" si="2"/>
        <v>0</v>
      </c>
    </row>
    <row r="27" spans="1:9" ht="30" customHeight="1" x14ac:dyDescent="0.25">
      <c r="A27" s="34">
        <f t="shared" si="8"/>
        <v>5</v>
      </c>
      <c r="B27" s="128" t="s">
        <v>32</v>
      </c>
      <c r="C27" s="70"/>
      <c r="D27" s="85"/>
      <c r="E27" s="70"/>
      <c r="F27" s="45">
        <f t="shared" si="7"/>
        <v>0</v>
      </c>
      <c r="G27" s="16">
        <v>5</v>
      </c>
      <c r="H27" s="108"/>
      <c r="I27" s="109">
        <f t="shared" si="2"/>
        <v>0</v>
      </c>
    </row>
    <row r="28" spans="1:9" ht="60.75" customHeight="1" x14ac:dyDescent="0.25">
      <c r="A28" s="32">
        <f t="shared" si="8"/>
        <v>6</v>
      </c>
      <c r="B28" s="44" t="s">
        <v>33</v>
      </c>
      <c r="C28" s="96"/>
      <c r="D28" s="97"/>
      <c r="E28" s="89"/>
      <c r="F28" s="42">
        <f t="shared" si="7"/>
        <v>0</v>
      </c>
      <c r="G28" s="16">
        <v>5</v>
      </c>
      <c r="H28" s="108"/>
      <c r="I28" s="109">
        <f t="shared" si="2"/>
        <v>0</v>
      </c>
    </row>
    <row r="29" spans="1:9" ht="30" customHeight="1" x14ac:dyDescent="0.25">
      <c r="A29" s="34">
        <f t="shared" si="8"/>
        <v>7</v>
      </c>
      <c r="B29" s="128" t="s">
        <v>34</v>
      </c>
      <c r="C29" s="70"/>
      <c r="D29" s="85"/>
      <c r="E29" s="70"/>
      <c r="F29" s="45">
        <f t="shared" si="7"/>
        <v>0</v>
      </c>
      <c r="G29" s="16">
        <v>5</v>
      </c>
      <c r="H29" s="108"/>
      <c r="I29" s="109">
        <f t="shared" si="2"/>
        <v>0</v>
      </c>
    </row>
    <row r="30" spans="1:9" ht="30" customHeight="1" x14ac:dyDescent="0.25">
      <c r="A30" s="32">
        <f t="shared" si="8"/>
        <v>8</v>
      </c>
      <c r="B30" s="129" t="s">
        <v>35</v>
      </c>
      <c r="C30" s="69"/>
      <c r="D30" s="84"/>
      <c r="E30" s="69"/>
      <c r="F30" s="42">
        <f t="shared" si="7"/>
        <v>0</v>
      </c>
      <c r="G30" s="16">
        <v>5</v>
      </c>
      <c r="H30" s="108"/>
      <c r="I30" s="109">
        <f t="shared" si="2"/>
        <v>0</v>
      </c>
    </row>
    <row r="31" spans="1:9" ht="30" customHeight="1" x14ac:dyDescent="0.25">
      <c r="A31" s="34">
        <f t="shared" si="8"/>
        <v>9</v>
      </c>
      <c r="B31" s="128" t="s">
        <v>36</v>
      </c>
      <c r="C31" s="70"/>
      <c r="D31" s="85"/>
      <c r="E31" s="70"/>
      <c r="F31" s="45">
        <f t="shared" si="7"/>
        <v>0</v>
      </c>
      <c r="G31" s="16">
        <v>5</v>
      </c>
      <c r="H31" s="108"/>
      <c r="I31" s="109">
        <f t="shared" si="2"/>
        <v>0</v>
      </c>
    </row>
    <row r="32" spans="1:9" ht="30" customHeight="1" thickBot="1" x14ac:dyDescent="0.3">
      <c r="A32" s="130">
        <f t="shared" si="8"/>
        <v>10</v>
      </c>
      <c r="B32" s="131" t="s">
        <v>37</v>
      </c>
      <c r="C32" s="69"/>
      <c r="D32" s="98"/>
      <c r="E32" s="69"/>
      <c r="F32" s="42">
        <f t="shared" ref="F32" si="9">LEN(E32)</f>
        <v>0</v>
      </c>
      <c r="G32" s="16">
        <v>5</v>
      </c>
      <c r="H32" s="108"/>
      <c r="I32" s="109">
        <f t="shared" si="2"/>
        <v>0</v>
      </c>
    </row>
    <row r="33" spans="1:9" ht="21.75" customHeight="1" x14ac:dyDescent="0.3">
      <c r="A33" s="133" t="s">
        <v>38</v>
      </c>
      <c r="B33" s="134"/>
      <c r="C33" s="134"/>
      <c r="D33" s="134"/>
      <c r="E33" s="134"/>
      <c r="F33" s="135"/>
      <c r="G33" s="18">
        <f>SUM(G7:G32)</f>
        <v>125</v>
      </c>
      <c r="H33" s="117">
        <f>SUM(I7:I21,I23:I32)</f>
        <v>0</v>
      </c>
      <c r="I33" s="22">
        <f>SUM(H33*30)/H34</f>
        <v>0</v>
      </c>
    </row>
    <row r="34" spans="1:9" ht="14.4" thickBot="1" x14ac:dyDescent="0.3">
      <c r="A34" s="136"/>
      <c r="B34" s="137"/>
      <c r="C34" s="137"/>
      <c r="D34" s="137"/>
      <c r="E34" s="137"/>
      <c r="F34" s="138"/>
      <c r="G34" s="19" t="s">
        <v>39</v>
      </c>
      <c r="H34" s="20">
        <f xml:space="preserve"> G33*5</f>
        <v>625</v>
      </c>
      <c r="I34" s="21">
        <v>30</v>
      </c>
    </row>
  </sheetData>
  <sheetProtection algorithmName="SHA-512" hashValue="chhkrsiuE1oD7gBESa/1TVmoCsqzgAVZJj4Hl/havN0QXJB2v6Ggu31f8YYhGj/bwSJ0zzDqbrn6MmbhCXZ+YA==" saltValue="hxRxzWuGbUClSdUBIX2VYA==" spinCount="100000" sheet="1" formatRows="0" insertHyperlinks="0" selectLockedCells="1"/>
  <mergeCells count="7">
    <mergeCell ref="A33:F34"/>
    <mergeCell ref="I2:I5"/>
    <mergeCell ref="C2:F5"/>
    <mergeCell ref="C1:E1"/>
    <mergeCell ref="G2:G5"/>
    <mergeCell ref="H2:H5"/>
    <mergeCell ref="G1:I1"/>
  </mergeCells>
  <conditionalFormatting sqref="C2 C35:D1048576 C23:D30 C11:C21">
    <cfRule type="cellIs" dxfId="174" priority="153" operator="equal">
      <formula>"Not Met"</formula>
    </cfRule>
    <cfRule type="cellIs" dxfId="173" priority="154" operator="equal">
      <formula>"Met"</formula>
    </cfRule>
    <cfRule type="cellIs" dxfId="172" priority="155" operator="equal">
      <formula>"Not Supported"</formula>
    </cfRule>
    <cfRule type="cellIs" dxfId="171" priority="156" operator="equal">
      <formula>"Via Customization"</formula>
    </cfRule>
    <cfRule type="cellIs" dxfId="170" priority="157" operator="equal">
      <formula>"Via Third Party Solution"</formula>
    </cfRule>
    <cfRule type="cellIs" dxfId="169" priority="158" operator="equal">
      <formula>"Supported Out-of-the-Box"</formula>
    </cfRule>
  </conditionalFormatting>
  <conditionalFormatting sqref="C22:D22">
    <cfRule type="cellIs" dxfId="168" priority="139" operator="equal">
      <formula>"Not Met"</formula>
    </cfRule>
    <cfRule type="cellIs" dxfId="167" priority="140" operator="equal">
      <formula>"Met"</formula>
    </cfRule>
    <cfRule type="cellIs" dxfId="166" priority="141" operator="equal">
      <formula>"Not Supported"</formula>
    </cfRule>
    <cfRule type="cellIs" dxfId="165" priority="142" operator="equal">
      <formula>"Via Customization"</formula>
    </cfRule>
    <cfRule type="cellIs" dxfId="164" priority="143" operator="equal">
      <formula>"Via Third Party Solution"</formula>
    </cfRule>
    <cfRule type="cellIs" dxfId="163" priority="144" operator="equal">
      <formula>"Supported Out-of-the-Box"</formula>
    </cfRule>
  </conditionalFormatting>
  <conditionalFormatting sqref="D6">
    <cfRule type="cellIs" dxfId="162" priority="127" operator="equal">
      <formula>"Not Met"</formula>
    </cfRule>
    <cfRule type="cellIs" dxfId="161" priority="128" operator="equal">
      <formula>"Met"</formula>
    </cfRule>
    <cfRule type="cellIs" dxfId="160" priority="129" operator="equal">
      <formula>"Not Supported"</formula>
    </cfRule>
    <cfRule type="cellIs" dxfId="159" priority="130" operator="equal">
      <formula>"Via Customization"</formula>
    </cfRule>
    <cfRule type="cellIs" dxfId="158" priority="131" operator="equal">
      <formula>"Via Third Party Solution"</formula>
    </cfRule>
    <cfRule type="cellIs" dxfId="157" priority="132" operator="equal">
      <formula>"Supported Out-of-the-Box"</formula>
    </cfRule>
  </conditionalFormatting>
  <conditionalFormatting sqref="C6">
    <cfRule type="cellIs" dxfId="156" priority="43" operator="equal">
      <formula>"Not Met"</formula>
    </cfRule>
    <cfRule type="cellIs" dxfId="155" priority="44" operator="equal">
      <formula>"Met"</formula>
    </cfRule>
    <cfRule type="cellIs" dxfId="154" priority="45" operator="equal">
      <formula>"Not Supported"</formula>
    </cfRule>
    <cfRule type="cellIs" dxfId="153" priority="46" operator="equal">
      <formula>"Via Customization"</formula>
    </cfRule>
    <cfRule type="cellIs" dxfId="152" priority="47" operator="equal">
      <formula>"Via Third Party Solution"</formula>
    </cfRule>
    <cfRule type="cellIs" dxfId="151" priority="48" operator="equal">
      <formula>"Supported Out-of-the-Box"</formula>
    </cfRule>
  </conditionalFormatting>
  <conditionalFormatting sqref="C15:C16">
    <cfRule type="cellIs" dxfId="150" priority="49" operator="equal">
      <formula>"Not Met"</formula>
    </cfRule>
    <cfRule type="cellIs" dxfId="149" priority="50" operator="equal">
      <formula>"Met"</formula>
    </cfRule>
    <cfRule type="cellIs" dxfId="148" priority="51" operator="equal">
      <formula>"Not Supported"</formula>
    </cfRule>
    <cfRule type="cellIs" dxfId="147" priority="52" operator="equal">
      <formula>"Via Customization"</formula>
    </cfRule>
    <cfRule type="cellIs" dxfId="146" priority="53" operator="equal">
      <formula>"Via Third Party Solution"</formula>
    </cfRule>
    <cfRule type="cellIs" dxfId="145" priority="54" operator="equal">
      <formula>"Supported Out-of-the-Box"</formula>
    </cfRule>
  </conditionalFormatting>
  <conditionalFormatting sqref="C7:C10">
    <cfRule type="cellIs" dxfId="144" priority="25" operator="equal">
      <formula>"Not Met"</formula>
    </cfRule>
    <cfRule type="cellIs" dxfId="143" priority="26" operator="equal">
      <formula>"Met"</formula>
    </cfRule>
    <cfRule type="cellIs" dxfId="142" priority="27" operator="equal">
      <formula>"Not Supported"</formula>
    </cfRule>
    <cfRule type="cellIs" dxfId="141" priority="28" operator="equal">
      <formula>"Via Customization"</formula>
    </cfRule>
    <cfRule type="cellIs" dxfId="140" priority="29" operator="equal">
      <formula>"Via Third Party Solution"</formula>
    </cfRule>
    <cfRule type="cellIs" dxfId="139" priority="30" operator="equal">
      <formula>"Supported Out-of-the-Box"</formula>
    </cfRule>
  </conditionalFormatting>
  <conditionalFormatting sqref="C7:D10">
    <cfRule type="cellIs" dxfId="138" priority="31" operator="equal">
      <formula>"Not Met"</formula>
    </cfRule>
    <cfRule type="cellIs" dxfId="137" priority="32" operator="equal">
      <formula>"Met"</formula>
    </cfRule>
    <cfRule type="cellIs" dxfId="136" priority="33" operator="equal">
      <formula>"Not Supported"</formula>
    </cfRule>
    <cfRule type="cellIs" dxfId="135" priority="34" operator="equal">
      <formula>"Via Customization"</formula>
    </cfRule>
    <cfRule type="cellIs" dxfId="134" priority="35" operator="equal">
      <formula>"Via Third Party Solution"</formula>
    </cfRule>
    <cfRule type="cellIs" dxfId="133" priority="36" operator="equal">
      <formula>"Supported Out-of-the-Box"</formula>
    </cfRule>
  </conditionalFormatting>
  <conditionalFormatting sqref="C31:D31">
    <cfRule type="cellIs" dxfId="132" priority="13" operator="equal">
      <formula>"Not Met"</formula>
    </cfRule>
    <cfRule type="cellIs" dxfId="131" priority="14" operator="equal">
      <formula>"Met"</formula>
    </cfRule>
    <cfRule type="cellIs" dxfId="130" priority="15" operator="equal">
      <formula>"Not Supported"</formula>
    </cfRule>
    <cfRule type="cellIs" dxfId="129" priority="16" operator="equal">
      <formula>"Via Customization"</formula>
    </cfRule>
    <cfRule type="cellIs" dxfId="128" priority="17" operator="equal">
      <formula>"Via Third Party Solution"</formula>
    </cfRule>
    <cfRule type="cellIs" dxfId="127" priority="18" operator="equal">
      <formula>"Supported Out-of-the-Box"</formula>
    </cfRule>
  </conditionalFormatting>
  <conditionalFormatting sqref="A18">
    <cfRule type="cellIs" dxfId="126" priority="7" operator="equal">
      <formula>"Not Met"</formula>
    </cfRule>
    <cfRule type="cellIs" dxfId="125" priority="8" operator="equal">
      <formula>"Met"</formula>
    </cfRule>
    <cfRule type="cellIs" dxfId="124" priority="9" operator="equal">
      <formula>"Not Supported"</formula>
    </cfRule>
    <cfRule type="cellIs" dxfId="123" priority="10" operator="equal">
      <formula>"Via Customization"</formula>
    </cfRule>
    <cfRule type="cellIs" dxfId="122" priority="11" operator="equal">
      <formula>"Via Third Party Solution"</formula>
    </cfRule>
    <cfRule type="cellIs" dxfId="121" priority="12" operator="equal">
      <formula>"Supported Out-of-the-Box"</formula>
    </cfRule>
  </conditionalFormatting>
  <conditionalFormatting sqref="C32">
    <cfRule type="cellIs" dxfId="120" priority="1" operator="equal">
      <formula>"Not Met"</formula>
    </cfRule>
    <cfRule type="cellIs" dxfId="119" priority="2" operator="equal">
      <formula>"Met"</formula>
    </cfRule>
    <cfRule type="cellIs" dxfId="118" priority="3" operator="equal">
      <formula>"Not Supported"</formula>
    </cfRule>
    <cfRule type="cellIs" dxfId="117" priority="4" operator="equal">
      <formula>"Via Customization"</formula>
    </cfRule>
    <cfRule type="cellIs" dxfId="116" priority="5" operator="equal">
      <formula>"Via Third Party Solution"</formula>
    </cfRule>
    <cfRule type="cellIs" dxfId="115" priority="6" operator="equal">
      <formula>"Supported Out-of-the-Box"</formula>
    </cfRule>
  </conditionalFormatting>
  <dataValidations count="3">
    <dataValidation type="list" allowBlank="1" showInputMessage="1" showErrorMessage="1" sqref="D7:D10 C23:D32 C7:C21" xr:uid="{50E2FD04-82DB-42D7-8B70-616C9DD77240}">
      <formula1>"Met,Not Met"</formula1>
    </dataValidation>
    <dataValidation type="whole" allowBlank="1" showInputMessage="1" showErrorMessage="1" promptTitle="Priorty" prompt="Rank the problem." sqref="G7:G8 G23:G32 G11:G21" xr:uid="{E3721EAA-FF22-4A02-A2A9-A29D9F6AC19A}">
      <formula1>1</formula1>
      <formula2>5</formula2>
    </dataValidation>
    <dataValidation type="whole" allowBlank="1" showInputMessage="1" showErrorMessage="1" promptTitle="Score" prompt="Score the Solution to the problem" sqref="H7:H21 H23:H32" xr:uid="{4B25CC04-B9B6-4DA1-B201-B16715A156B2}">
      <formula1>1</formula1>
      <formula2>5</formula2>
    </dataValidation>
  </dataValidations>
  <printOptions headings="1" gridLines="1"/>
  <pageMargins left="0.7" right="0.7" top="0.75" bottom="0.75" header="0.3" footer="0.3"/>
  <pageSetup paperSize="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703F6-8FEF-4FC1-A431-AEDF422D6A40}">
  <sheetPr codeName="Sheet2">
    <tabColor theme="7" tint="0.79998168889431442"/>
    <outlinePr summaryBelow="0"/>
  </sheetPr>
  <dimension ref="A1:I95"/>
  <sheetViews>
    <sheetView zoomScale="112" zoomScaleNormal="112" workbookViewId="0">
      <selection activeCell="C1" sqref="C1:E1"/>
    </sheetView>
  </sheetViews>
  <sheetFormatPr defaultColWidth="9.21875" defaultRowHeight="13.8" outlineLevelRow="1" outlineLevelCol="1" x14ac:dyDescent="0.25"/>
  <cols>
    <col min="1" max="1" width="6.21875" style="2" customWidth="1"/>
    <col min="2" max="2" width="72.77734375" style="3" customWidth="1"/>
    <col min="3" max="3" width="17.21875" style="3" customWidth="1"/>
    <col min="4" max="4" width="5" style="4" customWidth="1"/>
    <col min="5" max="5" width="53.77734375" style="14" customWidth="1"/>
    <col min="6" max="6" width="10.77734375" style="1" customWidth="1"/>
    <col min="7" max="7" width="7" style="15" hidden="1" customWidth="1" outlineLevel="1"/>
    <col min="8" max="8" width="7.21875" style="15" hidden="1" customWidth="1" outlineLevel="1"/>
    <col min="9" max="9" width="7.21875" style="1" hidden="1" customWidth="1" collapsed="1"/>
    <col min="10" max="10" width="4" style="1" customWidth="1"/>
    <col min="11" max="16384" width="9.21875" style="1"/>
  </cols>
  <sheetData>
    <row r="1" spans="1:9" ht="30" customHeight="1" x14ac:dyDescent="0.25">
      <c r="A1" s="55"/>
      <c r="B1" s="56" t="s">
        <v>0</v>
      </c>
      <c r="C1" s="230"/>
      <c r="D1" s="230"/>
      <c r="E1" s="230"/>
      <c r="F1" s="48"/>
      <c r="G1" s="231" t="s">
        <v>1</v>
      </c>
      <c r="H1" s="232"/>
      <c r="I1" s="233"/>
    </row>
    <row r="2" spans="1:9" ht="70.05" customHeight="1" x14ac:dyDescent="0.25">
      <c r="A2" s="9"/>
      <c r="B2" s="5"/>
      <c r="C2" s="184" t="s">
        <v>40</v>
      </c>
      <c r="D2" s="185"/>
      <c r="E2" s="185"/>
      <c r="F2" s="186"/>
      <c r="G2" s="187" t="s">
        <v>2</v>
      </c>
      <c r="H2" s="155" t="s">
        <v>3</v>
      </c>
      <c r="I2" s="139" t="s">
        <v>4</v>
      </c>
    </row>
    <row r="3" spans="1:9" ht="20.25" customHeight="1" x14ac:dyDescent="0.25">
      <c r="A3" s="9"/>
      <c r="B3" s="118" t="s">
        <v>5</v>
      </c>
      <c r="C3" s="145"/>
      <c r="D3" s="146"/>
      <c r="E3" s="146"/>
      <c r="F3" s="147"/>
      <c r="G3" s="188"/>
      <c r="H3" s="156"/>
      <c r="I3" s="140"/>
    </row>
    <row r="4" spans="1:9" ht="20.100000000000001" customHeight="1" x14ac:dyDescent="0.25">
      <c r="A4" s="9"/>
      <c r="B4" s="6" t="s">
        <v>6</v>
      </c>
      <c r="C4" s="145"/>
      <c r="D4" s="146"/>
      <c r="E4" s="146"/>
      <c r="F4" s="147"/>
      <c r="G4" s="188"/>
      <c r="H4" s="156"/>
      <c r="I4" s="140"/>
    </row>
    <row r="5" spans="1:9" ht="20.100000000000001" customHeight="1" thickBot="1" x14ac:dyDescent="0.3">
      <c r="A5" s="9"/>
      <c r="B5" s="6" t="s">
        <v>41</v>
      </c>
      <c r="C5" s="145"/>
      <c r="D5" s="146"/>
      <c r="E5" s="146"/>
      <c r="F5" s="147"/>
      <c r="G5" s="188"/>
      <c r="H5" s="156"/>
      <c r="I5" s="140"/>
    </row>
    <row r="6" spans="1:9" s="7" customFormat="1" ht="30" customHeight="1" thickBot="1" x14ac:dyDescent="0.3">
      <c r="A6" s="24">
        <v>14.3</v>
      </c>
      <c r="B6" s="25" t="s">
        <v>42</v>
      </c>
      <c r="C6" s="26" t="s">
        <v>133</v>
      </c>
      <c r="D6" s="26" t="s">
        <v>43</v>
      </c>
      <c r="E6" s="26" t="s">
        <v>10</v>
      </c>
      <c r="F6" s="26" t="s">
        <v>11</v>
      </c>
      <c r="G6" s="26"/>
      <c r="H6" s="26"/>
      <c r="I6" s="27">
        <f>SUM(I7:I24)</f>
        <v>0</v>
      </c>
    </row>
    <row r="7" spans="1:9" ht="45.75" customHeight="1" outlineLevel="1" x14ac:dyDescent="0.25">
      <c r="A7" s="28">
        <v>1</v>
      </c>
      <c r="B7" s="29" t="s">
        <v>44</v>
      </c>
      <c r="C7" s="194"/>
      <c r="D7" s="194"/>
      <c r="E7" s="30"/>
      <c r="F7" s="31">
        <f>LEN(E7)</f>
        <v>0</v>
      </c>
      <c r="G7" s="99">
        <v>4</v>
      </c>
      <c r="H7" s="108"/>
      <c r="I7" s="109">
        <f>SUM(G7*H7)</f>
        <v>0</v>
      </c>
    </row>
    <row r="8" spans="1:9" ht="30" customHeight="1" outlineLevel="1" x14ac:dyDescent="0.25">
      <c r="A8" s="32">
        <v>2</v>
      </c>
      <c r="B8" s="33" t="s">
        <v>45</v>
      </c>
      <c r="C8" s="161"/>
      <c r="D8" s="161"/>
      <c r="E8" s="195"/>
      <c r="F8" s="189">
        <f>LEN(E8)</f>
        <v>0</v>
      </c>
      <c r="G8" s="190">
        <v>3</v>
      </c>
      <c r="H8" s="169"/>
      <c r="I8" s="172">
        <f t="shared" ref="I8:I69" si="0">SUM(G8*H8)</f>
        <v>0</v>
      </c>
    </row>
    <row r="9" spans="1:9" ht="19.5" customHeight="1" outlineLevel="1" x14ac:dyDescent="0.3">
      <c r="A9" s="32">
        <v>2.1</v>
      </c>
      <c r="B9" s="166" t="s">
        <v>46</v>
      </c>
      <c r="C9" s="167"/>
      <c r="D9" s="63"/>
      <c r="E9" s="196"/>
      <c r="F9" s="189"/>
      <c r="G9" s="191"/>
      <c r="H9" s="171"/>
      <c r="I9" s="173"/>
    </row>
    <row r="10" spans="1:9" ht="31.5" customHeight="1" outlineLevel="1" x14ac:dyDescent="0.25">
      <c r="A10" s="34">
        <v>3</v>
      </c>
      <c r="B10" s="35" t="s">
        <v>47</v>
      </c>
      <c r="C10" s="168"/>
      <c r="D10" s="168"/>
      <c r="E10" s="162"/>
      <c r="F10" s="164">
        <f t="shared" ref="F10:F17" si="1">LEN(E10)</f>
        <v>0</v>
      </c>
      <c r="G10" s="190">
        <v>4</v>
      </c>
      <c r="H10" s="169"/>
      <c r="I10" s="172">
        <f t="shared" si="0"/>
        <v>0</v>
      </c>
    </row>
    <row r="11" spans="1:9" ht="30" customHeight="1" outlineLevel="1" x14ac:dyDescent="0.3">
      <c r="A11" s="34">
        <v>3.1</v>
      </c>
      <c r="B11" s="165" t="s">
        <v>48</v>
      </c>
      <c r="C11" s="165"/>
      <c r="D11" s="64"/>
      <c r="E11" s="162"/>
      <c r="F11" s="164"/>
      <c r="G11" s="192"/>
      <c r="H11" s="170"/>
      <c r="I11" s="174"/>
    </row>
    <row r="12" spans="1:9" ht="20.100000000000001" customHeight="1" outlineLevel="1" x14ac:dyDescent="0.3">
      <c r="A12" s="34">
        <v>3.2</v>
      </c>
      <c r="B12" s="165" t="s">
        <v>49</v>
      </c>
      <c r="C12" s="165"/>
      <c r="D12" s="64"/>
      <c r="E12" s="162"/>
      <c r="F12" s="164"/>
      <c r="G12" s="192"/>
      <c r="H12" s="170"/>
      <c r="I12" s="174"/>
    </row>
    <row r="13" spans="1:9" ht="20.100000000000001" customHeight="1" outlineLevel="1" x14ac:dyDescent="0.3">
      <c r="A13" s="34">
        <v>3.3</v>
      </c>
      <c r="B13" s="165" t="s">
        <v>50</v>
      </c>
      <c r="C13" s="165"/>
      <c r="D13" s="64"/>
      <c r="E13" s="162"/>
      <c r="F13" s="164"/>
      <c r="G13" s="192"/>
      <c r="H13" s="170"/>
      <c r="I13" s="174"/>
    </row>
    <row r="14" spans="1:9" ht="20.100000000000001" customHeight="1" outlineLevel="1" x14ac:dyDescent="0.3">
      <c r="A14" s="34">
        <v>3.4</v>
      </c>
      <c r="B14" s="165" t="s">
        <v>51</v>
      </c>
      <c r="C14" s="165"/>
      <c r="D14" s="64"/>
      <c r="E14" s="162"/>
      <c r="F14" s="164"/>
      <c r="G14" s="191"/>
      <c r="H14" s="171"/>
      <c r="I14" s="173"/>
    </row>
    <row r="15" spans="1:9" ht="30" customHeight="1" outlineLevel="1" x14ac:dyDescent="0.25">
      <c r="A15" s="32">
        <v>4</v>
      </c>
      <c r="B15" s="33" t="s">
        <v>52</v>
      </c>
      <c r="C15" s="161"/>
      <c r="D15" s="161"/>
      <c r="E15" s="77"/>
      <c r="F15" s="42">
        <f t="shared" si="1"/>
        <v>0</v>
      </c>
      <c r="G15" s="99">
        <v>4</v>
      </c>
      <c r="H15" s="108"/>
      <c r="I15" s="109">
        <f t="shared" si="0"/>
        <v>0</v>
      </c>
    </row>
    <row r="16" spans="1:9" ht="20.100000000000001" customHeight="1" outlineLevel="1" x14ac:dyDescent="0.25">
      <c r="A16" s="34">
        <v>5</v>
      </c>
      <c r="B16" s="35" t="s">
        <v>53</v>
      </c>
      <c r="C16" s="168"/>
      <c r="D16" s="168"/>
      <c r="E16" s="78"/>
      <c r="F16" s="45">
        <f t="shared" si="1"/>
        <v>0</v>
      </c>
      <c r="G16" s="99">
        <v>4</v>
      </c>
      <c r="H16" s="108"/>
      <c r="I16" s="109">
        <f t="shared" si="0"/>
        <v>0</v>
      </c>
    </row>
    <row r="17" spans="1:9" ht="20.100000000000001" customHeight="1" outlineLevel="1" x14ac:dyDescent="0.25">
      <c r="A17" s="32">
        <v>6</v>
      </c>
      <c r="B17" s="33" t="s">
        <v>54</v>
      </c>
      <c r="C17" s="161"/>
      <c r="D17" s="161"/>
      <c r="E17" s="77"/>
      <c r="F17" s="42">
        <f t="shared" si="1"/>
        <v>0</v>
      </c>
      <c r="G17" s="99">
        <v>4</v>
      </c>
      <c r="H17" s="108"/>
      <c r="I17" s="109">
        <f t="shared" si="0"/>
        <v>0</v>
      </c>
    </row>
    <row r="18" spans="1:9" ht="30" customHeight="1" outlineLevel="1" x14ac:dyDescent="0.25">
      <c r="A18" s="34">
        <v>7</v>
      </c>
      <c r="B18" s="36" t="s">
        <v>55</v>
      </c>
      <c r="C18" s="168"/>
      <c r="D18" s="168"/>
      <c r="E18" s="162"/>
      <c r="F18" s="164">
        <f>LEN(E18)</f>
        <v>0</v>
      </c>
      <c r="G18" s="190">
        <v>3</v>
      </c>
      <c r="H18" s="169"/>
      <c r="I18" s="172">
        <f t="shared" si="0"/>
        <v>0</v>
      </c>
    </row>
    <row r="19" spans="1:9" ht="20.100000000000001" customHeight="1" outlineLevel="1" x14ac:dyDescent="0.3">
      <c r="A19" s="34">
        <v>7.1</v>
      </c>
      <c r="B19" s="165" t="s">
        <v>56</v>
      </c>
      <c r="C19" s="165"/>
      <c r="D19" s="64"/>
      <c r="E19" s="162"/>
      <c r="F19" s="164"/>
      <c r="G19" s="192"/>
      <c r="H19" s="170"/>
      <c r="I19" s="174"/>
    </row>
    <row r="20" spans="1:9" ht="20.100000000000001" customHeight="1" outlineLevel="1" x14ac:dyDescent="0.3">
      <c r="A20" s="34">
        <v>7.2</v>
      </c>
      <c r="B20" s="165" t="s">
        <v>57</v>
      </c>
      <c r="C20" s="165"/>
      <c r="D20" s="64"/>
      <c r="E20" s="162"/>
      <c r="F20" s="164"/>
      <c r="G20" s="192"/>
      <c r="H20" s="170"/>
      <c r="I20" s="174"/>
    </row>
    <row r="21" spans="1:9" ht="20.100000000000001" customHeight="1" outlineLevel="1" x14ac:dyDescent="0.3">
      <c r="A21" s="34">
        <v>7.3</v>
      </c>
      <c r="B21" s="165" t="s">
        <v>58</v>
      </c>
      <c r="C21" s="165"/>
      <c r="D21" s="64"/>
      <c r="E21" s="162"/>
      <c r="F21" s="164"/>
      <c r="G21" s="192"/>
      <c r="H21" s="170"/>
      <c r="I21" s="174"/>
    </row>
    <row r="22" spans="1:9" ht="20.100000000000001" customHeight="1" outlineLevel="1" x14ac:dyDescent="0.3">
      <c r="A22" s="34">
        <v>7.4</v>
      </c>
      <c r="B22" s="165" t="s">
        <v>59</v>
      </c>
      <c r="C22" s="165"/>
      <c r="D22" s="64"/>
      <c r="E22" s="162"/>
      <c r="F22" s="164"/>
      <c r="G22" s="192"/>
      <c r="H22" s="170"/>
      <c r="I22" s="174"/>
    </row>
    <row r="23" spans="1:9" ht="20.100000000000001" customHeight="1" outlineLevel="1" x14ac:dyDescent="0.3">
      <c r="A23" s="34">
        <v>7.5</v>
      </c>
      <c r="B23" s="165" t="s">
        <v>60</v>
      </c>
      <c r="C23" s="165"/>
      <c r="D23" s="64"/>
      <c r="E23" s="162"/>
      <c r="F23" s="164"/>
      <c r="G23" s="192"/>
      <c r="H23" s="170"/>
      <c r="I23" s="174"/>
    </row>
    <row r="24" spans="1:9" ht="20.100000000000001" customHeight="1" outlineLevel="1" thickBot="1" x14ac:dyDescent="0.35">
      <c r="A24" s="37">
        <v>7.6</v>
      </c>
      <c r="B24" s="183" t="s">
        <v>61</v>
      </c>
      <c r="C24" s="183"/>
      <c r="D24" s="65"/>
      <c r="E24" s="181"/>
      <c r="F24" s="182"/>
      <c r="G24" s="193"/>
      <c r="H24" s="170"/>
      <c r="I24" s="174"/>
    </row>
    <row r="25" spans="1:9" s="7" customFormat="1" ht="30" customHeight="1" thickBot="1" x14ac:dyDescent="0.3">
      <c r="A25" s="24">
        <v>14.4</v>
      </c>
      <c r="B25" s="25" t="s">
        <v>62</v>
      </c>
      <c r="C25" s="26" t="s">
        <v>133</v>
      </c>
      <c r="D25" s="26" t="s">
        <v>43</v>
      </c>
      <c r="E25" s="26" t="s">
        <v>10</v>
      </c>
      <c r="F25" s="26" t="s">
        <v>11</v>
      </c>
      <c r="G25" s="62"/>
      <c r="H25" s="62"/>
      <c r="I25" s="27">
        <f>SUM(I26:I34)</f>
        <v>0</v>
      </c>
    </row>
    <row r="26" spans="1:9" ht="50.1" customHeight="1" outlineLevel="1" x14ac:dyDescent="0.25">
      <c r="A26" s="38">
        <v>1</v>
      </c>
      <c r="B26" s="39" t="s">
        <v>63</v>
      </c>
      <c r="C26" s="197"/>
      <c r="D26" s="197"/>
      <c r="E26" s="132"/>
      <c r="F26" s="40">
        <f>LEN(E26)</f>
        <v>0</v>
      </c>
      <c r="G26" s="99">
        <v>5</v>
      </c>
      <c r="H26" s="108"/>
      <c r="I26" s="109">
        <f t="shared" si="0"/>
        <v>0</v>
      </c>
    </row>
    <row r="27" spans="1:9" ht="49.5" customHeight="1" outlineLevel="1" x14ac:dyDescent="0.25">
      <c r="A27" s="34">
        <v>2</v>
      </c>
      <c r="B27" s="41" t="s">
        <v>64</v>
      </c>
      <c r="C27" s="168"/>
      <c r="D27" s="168"/>
      <c r="E27" s="112"/>
      <c r="F27" s="45">
        <f t="shared" ref="F27:F92" si="2">LEN(E27)</f>
        <v>0</v>
      </c>
      <c r="G27" s="100">
        <v>4</v>
      </c>
      <c r="H27" s="110"/>
      <c r="I27" s="111">
        <f t="shared" si="0"/>
        <v>0</v>
      </c>
    </row>
    <row r="28" spans="1:9" ht="30" customHeight="1" outlineLevel="1" x14ac:dyDescent="0.25">
      <c r="A28" s="32">
        <v>3</v>
      </c>
      <c r="B28" s="33" t="s">
        <v>65</v>
      </c>
      <c r="C28" s="161"/>
      <c r="D28" s="161"/>
      <c r="E28" s="113"/>
      <c r="F28" s="42">
        <f t="shared" si="2"/>
        <v>0</v>
      </c>
      <c r="G28" s="101">
        <v>4</v>
      </c>
      <c r="H28" s="104"/>
      <c r="I28" s="105">
        <f t="shared" si="0"/>
        <v>0</v>
      </c>
    </row>
    <row r="29" spans="1:9" ht="30" customHeight="1" outlineLevel="1" x14ac:dyDescent="0.25">
      <c r="A29" s="34">
        <f>A28+1</f>
        <v>4</v>
      </c>
      <c r="B29" s="43" t="s">
        <v>66</v>
      </c>
      <c r="C29" s="162"/>
      <c r="D29" s="162"/>
      <c r="E29" s="163"/>
      <c r="F29" s="164">
        <f t="shared" si="2"/>
        <v>0</v>
      </c>
      <c r="G29" s="190">
        <v>4</v>
      </c>
      <c r="H29" s="169"/>
      <c r="I29" s="172">
        <f t="shared" si="0"/>
        <v>0</v>
      </c>
    </row>
    <row r="30" spans="1:9" ht="20.100000000000001" customHeight="1" outlineLevel="1" x14ac:dyDescent="0.3">
      <c r="A30" s="34">
        <v>4.0999999999999996</v>
      </c>
      <c r="B30" s="165" t="s">
        <v>67</v>
      </c>
      <c r="C30" s="165"/>
      <c r="D30" s="64"/>
      <c r="E30" s="163"/>
      <c r="F30" s="164"/>
      <c r="G30" s="192"/>
      <c r="H30" s="170"/>
      <c r="I30" s="174"/>
    </row>
    <row r="31" spans="1:9" ht="20.100000000000001" customHeight="1" outlineLevel="1" x14ac:dyDescent="0.3">
      <c r="A31" s="34">
        <v>4.2</v>
      </c>
      <c r="B31" s="165" t="s">
        <v>68</v>
      </c>
      <c r="C31" s="165"/>
      <c r="D31" s="64"/>
      <c r="E31" s="163"/>
      <c r="F31" s="164"/>
      <c r="G31" s="191"/>
      <c r="H31" s="171"/>
      <c r="I31" s="173"/>
    </row>
    <row r="32" spans="1:9" ht="36.75" customHeight="1" outlineLevel="1" x14ac:dyDescent="0.25">
      <c r="A32" s="32">
        <f>A29+1</f>
        <v>5</v>
      </c>
      <c r="B32" s="79" t="s">
        <v>69</v>
      </c>
      <c r="C32" s="161"/>
      <c r="D32" s="161"/>
      <c r="E32" s="113"/>
      <c r="F32" s="42">
        <f>LEN(E32)</f>
        <v>0</v>
      </c>
      <c r="G32" s="101">
        <v>3</v>
      </c>
      <c r="H32" s="104"/>
      <c r="I32" s="105">
        <f t="shared" si="0"/>
        <v>0</v>
      </c>
    </row>
    <row r="33" spans="1:9" ht="33" customHeight="1" outlineLevel="1" x14ac:dyDescent="0.25">
      <c r="A33" s="34">
        <v>6</v>
      </c>
      <c r="B33" s="35" t="s">
        <v>70</v>
      </c>
      <c r="C33" s="168"/>
      <c r="D33" s="168"/>
      <c r="E33" s="112"/>
      <c r="F33" s="45">
        <f>LEN(E33)</f>
        <v>0</v>
      </c>
      <c r="G33" s="101">
        <v>4</v>
      </c>
      <c r="H33" s="104"/>
      <c r="I33" s="105">
        <f t="shared" si="0"/>
        <v>0</v>
      </c>
    </row>
    <row r="34" spans="1:9" ht="30" customHeight="1" outlineLevel="1" thickBot="1" x14ac:dyDescent="0.3">
      <c r="A34" s="32">
        <v>7</v>
      </c>
      <c r="B34" s="33" t="s">
        <v>71</v>
      </c>
      <c r="C34" s="161"/>
      <c r="D34" s="161"/>
      <c r="E34" s="113"/>
      <c r="F34" s="42">
        <f t="shared" ref="F34" si="3">LEN(E34)</f>
        <v>0</v>
      </c>
      <c r="G34" s="100">
        <v>4</v>
      </c>
      <c r="H34" s="110"/>
      <c r="I34" s="111">
        <f t="shared" si="0"/>
        <v>0</v>
      </c>
    </row>
    <row r="35" spans="1:9" s="7" customFormat="1" ht="30" customHeight="1" thickBot="1" x14ac:dyDescent="0.3">
      <c r="A35" s="24">
        <v>14.5</v>
      </c>
      <c r="B35" s="25" t="s">
        <v>72</v>
      </c>
      <c r="C35" s="26" t="s">
        <v>133</v>
      </c>
      <c r="D35" s="26" t="s">
        <v>43</v>
      </c>
      <c r="E35" s="26" t="s">
        <v>10</v>
      </c>
      <c r="F35" s="26" t="s">
        <v>11</v>
      </c>
      <c r="G35" s="62"/>
      <c r="H35" s="62"/>
      <c r="I35" s="27">
        <f>SUM(I36:I56)</f>
        <v>0</v>
      </c>
    </row>
    <row r="36" spans="1:9" ht="48" customHeight="1" outlineLevel="1" x14ac:dyDescent="0.25">
      <c r="A36" s="28">
        <v>1</v>
      </c>
      <c r="B36" s="46" t="s">
        <v>73</v>
      </c>
      <c r="C36" s="194"/>
      <c r="D36" s="194"/>
      <c r="E36" s="201"/>
      <c r="F36" s="209">
        <f t="shared" si="2"/>
        <v>0</v>
      </c>
      <c r="G36" s="222">
        <v>5</v>
      </c>
      <c r="H36" s="170"/>
      <c r="I36" s="174">
        <f t="shared" si="0"/>
        <v>0</v>
      </c>
    </row>
    <row r="37" spans="1:9" ht="20.100000000000001" customHeight="1" outlineLevel="1" x14ac:dyDescent="0.3">
      <c r="A37" s="34">
        <v>1.1000000000000001</v>
      </c>
      <c r="B37" s="200" t="s">
        <v>74</v>
      </c>
      <c r="C37" s="200"/>
      <c r="D37" s="64"/>
      <c r="E37" s="163"/>
      <c r="F37" s="164"/>
      <c r="G37" s="222"/>
      <c r="H37" s="170"/>
      <c r="I37" s="174"/>
    </row>
    <row r="38" spans="1:9" ht="20.100000000000001" customHeight="1" outlineLevel="1" x14ac:dyDescent="0.3">
      <c r="A38" s="34">
        <v>1.2</v>
      </c>
      <c r="B38" s="200" t="s">
        <v>75</v>
      </c>
      <c r="C38" s="200"/>
      <c r="D38" s="64"/>
      <c r="E38" s="163"/>
      <c r="F38" s="164"/>
      <c r="G38" s="222"/>
      <c r="H38" s="170"/>
      <c r="I38" s="174"/>
    </row>
    <row r="39" spans="1:9" ht="20.100000000000001" customHeight="1" outlineLevel="1" x14ac:dyDescent="0.3">
      <c r="A39" s="34">
        <v>1.3</v>
      </c>
      <c r="B39" s="200" t="s">
        <v>76</v>
      </c>
      <c r="C39" s="200"/>
      <c r="D39" s="64"/>
      <c r="E39" s="163"/>
      <c r="F39" s="164"/>
      <c r="G39" s="223"/>
      <c r="H39" s="171"/>
      <c r="I39" s="173"/>
    </row>
    <row r="40" spans="1:9" ht="30" customHeight="1" outlineLevel="1" x14ac:dyDescent="0.25">
      <c r="A40" s="32">
        <v>2</v>
      </c>
      <c r="B40" s="57" t="s">
        <v>77</v>
      </c>
      <c r="C40" s="161"/>
      <c r="D40" s="161"/>
      <c r="E40" s="113"/>
      <c r="F40" s="42">
        <f t="shared" si="2"/>
        <v>0</v>
      </c>
      <c r="G40" s="102">
        <v>3</v>
      </c>
      <c r="H40" s="104"/>
      <c r="I40" s="105">
        <f t="shared" si="0"/>
        <v>0</v>
      </c>
    </row>
    <row r="41" spans="1:9" ht="30" customHeight="1" outlineLevel="1" x14ac:dyDescent="0.25">
      <c r="A41" s="34">
        <f>A40+1</f>
        <v>3</v>
      </c>
      <c r="B41" s="58" t="s">
        <v>78</v>
      </c>
      <c r="C41" s="168"/>
      <c r="D41" s="168"/>
      <c r="E41" s="112"/>
      <c r="F41" s="45">
        <f t="shared" si="2"/>
        <v>0</v>
      </c>
      <c r="G41" s="102">
        <v>3</v>
      </c>
      <c r="H41" s="104"/>
      <c r="I41" s="105">
        <f t="shared" si="0"/>
        <v>0</v>
      </c>
    </row>
    <row r="42" spans="1:9" ht="30.75" customHeight="1" outlineLevel="1" x14ac:dyDescent="0.25">
      <c r="A42" s="32">
        <f t="shared" ref="A42:A43" si="4">A41+1</f>
        <v>4</v>
      </c>
      <c r="B42" s="59" t="s">
        <v>79</v>
      </c>
      <c r="C42" s="161"/>
      <c r="D42" s="161"/>
      <c r="E42" s="67"/>
      <c r="F42" s="42">
        <f t="shared" si="2"/>
        <v>0</v>
      </c>
      <c r="G42" s="102">
        <v>3</v>
      </c>
      <c r="H42" s="104"/>
      <c r="I42" s="105">
        <f t="shared" si="0"/>
        <v>0</v>
      </c>
    </row>
    <row r="43" spans="1:9" ht="30" customHeight="1" outlineLevel="1" x14ac:dyDescent="0.25">
      <c r="A43" s="34">
        <f t="shared" si="4"/>
        <v>5</v>
      </c>
      <c r="B43" s="58" t="s">
        <v>80</v>
      </c>
      <c r="C43" s="168"/>
      <c r="D43" s="168"/>
      <c r="E43" s="163"/>
      <c r="F43" s="164">
        <f t="shared" si="2"/>
        <v>0</v>
      </c>
      <c r="G43" s="221">
        <v>4</v>
      </c>
      <c r="H43" s="169"/>
      <c r="I43" s="172">
        <f t="shared" si="0"/>
        <v>0</v>
      </c>
    </row>
    <row r="44" spans="1:9" ht="20.100000000000001" customHeight="1" outlineLevel="1" x14ac:dyDescent="0.3">
      <c r="A44" s="34">
        <v>5.0999999999999996</v>
      </c>
      <c r="B44" s="200" t="s">
        <v>81</v>
      </c>
      <c r="C44" s="200"/>
      <c r="D44" s="64"/>
      <c r="E44" s="163"/>
      <c r="F44" s="164"/>
      <c r="G44" s="222"/>
      <c r="H44" s="170"/>
      <c r="I44" s="174"/>
    </row>
    <row r="45" spans="1:9" ht="20.100000000000001" customHeight="1" outlineLevel="1" x14ac:dyDescent="0.3">
      <c r="A45" s="34">
        <v>5.2</v>
      </c>
      <c r="B45" s="200" t="s">
        <v>82</v>
      </c>
      <c r="C45" s="200"/>
      <c r="D45" s="64"/>
      <c r="E45" s="163"/>
      <c r="F45" s="164"/>
      <c r="G45" s="222"/>
      <c r="H45" s="170"/>
      <c r="I45" s="174"/>
    </row>
    <row r="46" spans="1:9" ht="20.100000000000001" customHeight="1" outlineLevel="1" x14ac:dyDescent="0.3">
      <c r="A46" s="34">
        <v>5.3</v>
      </c>
      <c r="B46" s="200" t="s">
        <v>83</v>
      </c>
      <c r="C46" s="200"/>
      <c r="D46" s="64"/>
      <c r="E46" s="163"/>
      <c r="F46" s="164"/>
      <c r="G46" s="223"/>
      <c r="H46" s="171"/>
      <c r="I46" s="173"/>
    </row>
    <row r="47" spans="1:9" ht="30" customHeight="1" outlineLevel="1" x14ac:dyDescent="0.25">
      <c r="A47" s="32">
        <f>A43+1</f>
        <v>6</v>
      </c>
      <c r="B47" s="59" t="s">
        <v>84</v>
      </c>
      <c r="C47" s="161"/>
      <c r="D47" s="161"/>
      <c r="E47" s="113"/>
      <c r="F47" s="42">
        <f t="shared" si="2"/>
        <v>0</v>
      </c>
      <c r="G47" s="102">
        <v>3</v>
      </c>
      <c r="H47" s="104"/>
      <c r="I47" s="105">
        <f t="shared" si="0"/>
        <v>0</v>
      </c>
    </row>
    <row r="48" spans="1:9" ht="30" customHeight="1" outlineLevel="1" x14ac:dyDescent="0.25">
      <c r="A48" s="34">
        <f>A47+1</f>
        <v>7</v>
      </c>
      <c r="B48" s="58" t="s">
        <v>85</v>
      </c>
      <c r="C48" s="168"/>
      <c r="D48" s="168"/>
      <c r="E48" s="112"/>
      <c r="F48" s="45">
        <f t="shared" si="2"/>
        <v>0</v>
      </c>
      <c r="G48" s="102">
        <v>4</v>
      </c>
      <c r="H48" s="104"/>
      <c r="I48" s="105">
        <f t="shared" si="0"/>
        <v>0</v>
      </c>
    </row>
    <row r="49" spans="1:9" ht="30" customHeight="1" outlineLevel="1" x14ac:dyDescent="0.25">
      <c r="A49" s="32">
        <f t="shared" ref="A49" si="5">A48+1</f>
        <v>8</v>
      </c>
      <c r="B49" s="59" t="s">
        <v>86</v>
      </c>
      <c r="C49" s="161"/>
      <c r="D49" s="161"/>
      <c r="E49" s="206"/>
      <c r="F49" s="203">
        <f t="shared" si="2"/>
        <v>0</v>
      </c>
      <c r="G49" s="190">
        <v>4</v>
      </c>
      <c r="H49" s="169"/>
      <c r="I49" s="172">
        <f t="shared" si="0"/>
        <v>0</v>
      </c>
    </row>
    <row r="50" spans="1:9" ht="18" customHeight="1" outlineLevel="1" x14ac:dyDescent="0.3">
      <c r="A50" s="32">
        <v>8.1</v>
      </c>
      <c r="B50" s="210" t="s">
        <v>87</v>
      </c>
      <c r="C50" s="211"/>
      <c r="D50" s="63"/>
      <c r="E50" s="207"/>
      <c r="F50" s="204"/>
      <c r="G50" s="192"/>
      <c r="H50" s="170"/>
      <c r="I50" s="174"/>
    </row>
    <row r="51" spans="1:9" ht="19.5" customHeight="1" outlineLevel="1" x14ac:dyDescent="0.3">
      <c r="A51" s="32">
        <v>8.1999999999999993</v>
      </c>
      <c r="B51" s="210" t="s">
        <v>88</v>
      </c>
      <c r="C51" s="211"/>
      <c r="D51" s="63"/>
      <c r="E51" s="207"/>
      <c r="F51" s="204"/>
      <c r="G51" s="192"/>
      <c r="H51" s="170"/>
      <c r="I51" s="174"/>
    </row>
    <row r="52" spans="1:9" ht="21" customHeight="1" outlineLevel="1" x14ac:dyDescent="0.3">
      <c r="A52" s="32">
        <v>8.3000000000000007</v>
      </c>
      <c r="B52" s="210" t="s">
        <v>89</v>
      </c>
      <c r="C52" s="211"/>
      <c r="D52" s="63"/>
      <c r="E52" s="208"/>
      <c r="F52" s="205"/>
      <c r="G52" s="191"/>
      <c r="H52" s="171"/>
      <c r="I52" s="173"/>
    </row>
    <row r="53" spans="1:9" ht="30" customHeight="1" outlineLevel="1" x14ac:dyDescent="0.25">
      <c r="A53" s="34">
        <f>A49+1</f>
        <v>9</v>
      </c>
      <c r="B53" s="58" t="s">
        <v>90</v>
      </c>
      <c r="C53" s="168"/>
      <c r="D53" s="168"/>
      <c r="E53" s="163"/>
      <c r="F53" s="164">
        <f t="shared" si="2"/>
        <v>0</v>
      </c>
      <c r="G53" s="221">
        <v>4</v>
      </c>
      <c r="H53" s="169"/>
      <c r="I53" s="172">
        <f t="shared" si="0"/>
        <v>0</v>
      </c>
    </row>
    <row r="54" spans="1:9" ht="20.100000000000001" customHeight="1" outlineLevel="1" x14ac:dyDescent="0.3">
      <c r="A54" s="34">
        <v>9.1</v>
      </c>
      <c r="B54" s="200" t="s">
        <v>91</v>
      </c>
      <c r="C54" s="200"/>
      <c r="D54" s="64"/>
      <c r="E54" s="163"/>
      <c r="F54" s="164"/>
      <c r="G54" s="222"/>
      <c r="H54" s="170"/>
      <c r="I54" s="174"/>
    </row>
    <row r="55" spans="1:9" ht="20.100000000000001" customHeight="1" outlineLevel="1" x14ac:dyDescent="0.3">
      <c r="A55" s="34">
        <v>9.1999999999999993</v>
      </c>
      <c r="B55" s="200" t="s">
        <v>92</v>
      </c>
      <c r="C55" s="200"/>
      <c r="D55" s="64"/>
      <c r="E55" s="163"/>
      <c r="F55" s="164"/>
      <c r="G55" s="222"/>
      <c r="H55" s="170"/>
      <c r="I55" s="174"/>
    </row>
    <row r="56" spans="1:9" ht="20.100000000000001" customHeight="1" outlineLevel="1" thickBot="1" x14ac:dyDescent="0.35">
      <c r="A56" s="49">
        <v>9.3000000000000007</v>
      </c>
      <c r="B56" s="202" t="s">
        <v>93</v>
      </c>
      <c r="C56" s="202"/>
      <c r="D56" s="66"/>
      <c r="E56" s="198"/>
      <c r="F56" s="199"/>
      <c r="G56" s="222"/>
      <c r="H56" s="170"/>
      <c r="I56" s="174"/>
    </row>
    <row r="57" spans="1:9" s="7" customFormat="1" ht="30" customHeight="1" thickBot="1" x14ac:dyDescent="0.3">
      <c r="A57" s="24">
        <v>14.6</v>
      </c>
      <c r="B57" s="25" t="s">
        <v>94</v>
      </c>
      <c r="C57" s="26" t="s">
        <v>133</v>
      </c>
      <c r="D57" s="26" t="s">
        <v>43</v>
      </c>
      <c r="E57" s="26" t="s">
        <v>10</v>
      </c>
      <c r="F57" s="26" t="s">
        <v>11</v>
      </c>
      <c r="G57" s="62"/>
      <c r="H57" s="62"/>
      <c r="I57" s="27">
        <f>SUM(I58:I76)</f>
        <v>0</v>
      </c>
    </row>
    <row r="58" spans="1:9" ht="30" customHeight="1" outlineLevel="1" x14ac:dyDescent="0.25">
      <c r="A58" s="50">
        <v>1</v>
      </c>
      <c r="B58" s="51" t="s">
        <v>95</v>
      </c>
      <c r="C58" s="213"/>
      <c r="D58" s="213"/>
      <c r="E58" s="208"/>
      <c r="F58" s="205">
        <f t="shared" si="2"/>
        <v>0</v>
      </c>
      <c r="G58" s="222">
        <v>4</v>
      </c>
      <c r="H58" s="170"/>
      <c r="I58" s="174">
        <f t="shared" si="0"/>
        <v>0</v>
      </c>
    </row>
    <row r="59" spans="1:9" ht="20.100000000000001" customHeight="1" outlineLevel="1" x14ac:dyDescent="0.3">
      <c r="A59" s="32">
        <v>1.1000000000000001</v>
      </c>
      <c r="B59" s="214" t="s">
        <v>128</v>
      </c>
      <c r="C59" s="215"/>
      <c r="D59" s="63"/>
      <c r="E59" s="212"/>
      <c r="F59" s="189"/>
      <c r="G59" s="222"/>
      <c r="H59" s="170"/>
      <c r="I59" s="174"/>
    </row>
    <row r="60" spans="1:9" ht="20.100000000000001" customHeight="1" outlineLevel="1" x14ac:dyDescent="0.3">
      <c r="A60" s="32">
        <v>1.2</v>
      </c>
      <c r="B60" s="216" t="s">
        <v>96</v>
      </c>
      <c r="C60" s="216"/>
      <c r="D60" s="63"/>
      <c r="E60" s="212"/>
      <c r="F60" s="189"/>
      <c r="G60" s="222"/>
      <c r="H60" s="170"/>
      <c r="I60" s="174"/>
    </row>
    <row r="61" spans="1:9" ht="20.100000000000001" customHeight="1" outlineLevel="1" x14ac:dyDescent="0.3">
      <c r="A61" s="32">
        <v>1.3</v>
      </c>
      <c r="B61" s="166" t="s">
        <v>97</v>
      </c>
      <c r="C61" s="167"/>
      <c r="D61" s="63"/>
      <c r="E61" s="212"/>
      <c r="F61" s="189"/>
      <c r="G61" s="222"/>
      <c r="H61" s="170"/>
      <c r="I61" s="174"/>
    </row>
    <row r="62" spans="1:9" ht="20.100000000000001" customHeight="1" outlineLevel="1" x14ac:dyDescent="0.3">
      <c r="A62" s="32">
        <v>1.4</v>
      </c>
      <c r="B62" s="166" t="s">
        <v>129</v>
      </c>
      <c r="C62" s="167"/>
      <c r="D62" s="63"/>
      <c r="E62" s="212"/>
      <c r="F62" s="189"/>
      <c r="G62" s="222"/>
      <c r="H62" s="170"/>
      <c r="I62" s="174"/>
    </row>
    <row r="63" spans="1:9" ht="20.100000000000001" customHeight="1" outlineLevel="1" x14ac:dyDescent="0.3">
      <c r="A63" s="32">
        <v>1.5</v>
      </c>
      <c r="B63" s="217" t="s">
        <v>98</v>
      </c>
      <c r="C63" s="218"/>
      <c r="D63" s="63"/>
      <c r="E63" s="212"/>
      <c r="F63" s="189"/>
      <c r="G63" s="223"/>
      <c r="H63" s="171"/>
      <c r="I63" s="173"/>
    </row>
    <row r="64" spans="1:9" ht="30" customHeight="1" outlineLevel="1" x14ac:dyDescent="0.25">
      <c r="A64" s="34">
        <v>2</v>
      </c>
      <c r="B64" s="35" t="s">
        <v>99</v>
      </c>
      <c r="C64" s="168"/>
      <c r="D64" s="168"/>
      <c r="E64" s="163"/>
      <c r="F64" s="164">
        <f t="shared" si="2"/>
        <v>0</v>
      </c>
      <c r="G64" s="221">
        <v>4</v>
      </c>
      <c r="H64" s="169"/>
      <c r="I64" s="172">
        <f t="shared" si="0"/>
        <v>0</v>
      </c>
    </row>
    <row r="65" spans="1:9" ht="20.100000000000001" customHeight="1" outlineLevel="1" x14ac:dyDescent="0.3">
      <c r="A65" s="34">
        <v>2.1</v>
      </c>
      <c r="B65" s="219" t="s">
        <v>100</v>
      </c>
      <c r="C65" s="219"/>
      <c r="D65" s="64"/>
      <c r="E65" s="163"/>
      <c r="F65" s="164"/>
      <c r="G65" s="222"/>
      <c r="H65" s="170"/>
      <c r="I65" s="174"/>
    </row>
    <row r="66" spans="1:9" ht="20.100000000000001" customHeight="1" outlineLevel="1" x14ac:dyDescent="0.3">
      <c r="A66" s="34">
        <v>2.2000000000000002</v>
      </c>
      <c r="B66" s="219" t="s">
        <v>101</v>
      </c>
      <c r="C66" s="219"/>
      <c r="D66" s="64"/>
      <c r="E66" s="163"/>
      <c r="F66" s="164"/>
      <c r="G66" s="223"/>
      <c r="H66" s="171"/>
      <c r="I66" s="173"/>
    </row>
    <row r="67" spans="1:9" ht="50.1" customHeight="1" outlineLevel="1" x14ac:dyDescent="0.25">
      <c r="A67" s="32">
        <v>3</v>
      </c>
      <c r="B67" s="44" t="s">
        <v>102</v>
      </c>
      <c r="C67" s="161"/>
      <c r="D67" s="161"/>
      <c r="E67" s="113"/>
      <c r="F67" s="42">
        <f t="shared" si="2"/>
        <v>0</v>
      </c>
      <c r="G67" s="102">
        <v>4</v>
      </c>
      <c r="H67" s="104"/>
      <c r="I67" s="105">
        <f t="shared" si="0"/>
        <v>0</v>
      </c>
    </row>
    <row r="68" spans="1:9" ht="30" customHeight="1" outlineLevel="1" x14ac:dyDescent="0.25">
      <c r="A68" s="34">
        <v>4</v>
      </c>
      <c r="B68" s="43" t="s">
        <v>103</v>
      </c>
      <c r="C68" s="168"/>
      <c r="D68" s="168"/>
      <c r="E68" s="112"/>
      <c r="F68" s="45">
        <f t="shared" si="2"/>
        <v>0</v>
      </c>
      <c r="G68" s="102">
        <v>4</v>
      </c>
      <c r="H68" s="104"/>
      <c r="I68" s="105">
        <f t="shared" si="0"/>
        <v>0</v>
      </c>
    </row>
    <row r="69" spans="1:9" ht="30" customHeight="1" outlineLevel="1" x14ac:dyDescent="0.25">
      <c r="A69" s="32">
        <f>A68+1</f>
        <v>5</v>
      </c>
      <c r="B69" s="44" t="s">
        <v>104</v>
      </c>
      <c r="C69" s="161"/>
      <c r="D69" s="161"/>
      <c r="E69" s="113"/>
      <c r="F69" s="42">
        <f t="shared" si="2"/>
        <v>0</v>
      </c>
      <c r="G69" s="102">
        <v>3</v>
      </c>
      <c r="H69" s="104"/>
      <c r="I69" s="105">
        <f t="shared" si="0"/>
        <v>0</v>
      </c>
    </row>
    <row r="70" spans="1:9" ht="49.5" customHeight="1" outlineLevel="1" x14ac:dyDescent="0.25">
      <c r="A70" s="34">
        <f>A69+1</f>
        <v>6</v>
      </c>
      <c r="B70" s="35" t="s">
        <v>105</v>
      </c>
      <c r="C70" s="168"/>
      <c r="D70" s="168"/>
      <c r="E70" s="112"/>
      <c r="F70" s="45">
        <f t="shared" si="2"/>
        <v>0</v>
      </c>
      <c r="G70" s="102">
        <v>3</v>
      </c>
      <c r="H70" s="104"/>
      <c r="I70" s="105">
        <f t="shared" ref="I70:I92" si="6">SUM(G70*H70)</f>
        <v>0</v>
      </c>
    </row>
    <row r="71" spans="1:9" ht="30" customHeight="1" outlineLevel="1" x14ac:dyDescent="0.25">
      <c r="A71" s="32">
        <f>A70+1</f>
        <v>7</v>
      </c>
      <c r="B71" s="33" t="s">
        <v>106</v>
      </c>
      <c r="C71" s="161"/>
      <c r="D71" s="161"/>
      <c r="E71" s="113"/>
      <c r="F71" s="42">
        <f t="shared" si="2"/>
        <v>0</v>
      </c>
      <c r="G71" s="102">
        <v>3</v>
      </c>
      <c r="H71" s="104"/>
      <c r="I71" s="105">
        <f t="shared" si="6"/>
        <v>0</v>
      </c>
    </row>
    <row r="72" spans="1:9" ht="30" customHeight="1" outlineLevel="1" x14ac:dyDescent="0.25">
      <c r="A72" s="34">
        <f t="shared" ref="A72:A76" si="7">A71+1</f>
        <v>8</v>
      </c>
      <c r="B72" s="35" t="s">
        <v>107</v>
      </c>
      <c r="C72" s="168"/>
      <c r="D72" s="168"/>
      <c r="E72" s="112"/>
      <c r="F72" s="45">
        <f t="shared" si="2"/>
        <v>0</v>
      </c>
      <c r="G72" s="102">
        <v>5</v>
      </c>
      <c r="H72" s="104"/>
      <c r="I72" s="105">
        <f t="shared" si="6"/>
        <v>0</v>
      </c>
    </row>
    <row r="73" spans="1:9" ht="30" customHeight="1" outlineLevel="1" x14ac:dyDescent="0.25">
      <c r="A73" s="32">
        <f t="shared" si="7"/>
        <v>9</v>
      </c>
      <c r="B73" s="60" t="s">
        <v>108</v>
      </c>
      <c r="C73" s="161"/>
      <c r="D73" s="161"/>
      <c r="E73" s="113"/>
      <c r="F73" s="42">
        <f t="shared" si="2"/>
        <v>0</v>
      </c>
      <c r="G73" s="102">
        <v>5</v>
      </c>
      <c r="H73" s="104"/>
      <c r="I73" s="105">
        <f t="shared" si="6"/>
        <v>0</v>
      </c>
    </row>
    <row r="74" spans="1:9" ht="30" customHeight="1" outlineLevel="1" x14ac:dyDescent="0.25">
      <c r="A74" s="34">
        <f t="shared" si="7"/>
        <v>10</v>
      </c>
      <c r="B74" s="35" t="s">
        <v>109</v>
      </c>
      <c r="C74" s="168"/>
      <c r="D74" s="168"/>
      <c r="E74" s="112"/>
      <c r="F74" s="45">
        <f t="shared" si="2"/>
        <v>0</v>
      </c>
      <c r="G74" s="102">
        <v>4</v>
      </c>
      <c r="H74" s="104"/>
      <c r="I74" s="105">
        <f t="shared" si="6"/>
        <v>0</v>
      </c>
    </row>
    <row r="75" spans="1:9" ht="30" customHeight="1" outlineLevel="1" x14ac:dyDescent="0.25">
      <c r="A75" s="32">
        <f t="shared" si="7"/>
        <v>11</v>
      </c>
      <c r="B75" s="33" t="s">
        <v>110</v>
      </c>
      <c r="C75" s="161"/>
      <c r="D75" s="161"/>
      <c r="E75" s="113"/>
      <c r="F75" s="42">
        <f t="shared" si="2"/>
        <v>0</v>
      </c>
      <c r="G75" s="102">
        <v>3</v>
      </c>
      <c r="H75" s="104"/>
      <c r="I75" s="105">
        <f t="shared" si="6"/>
        <v>0</v>
      </c>
    </row>
    <row r="76" spans="1:9" ht="30" customHeight="1" outlineLevel="1" thickBot="1" x14ac:dyDescent="0.3">
      <c r="A76" s="37">
        <f t="shared" si="7"/>
        <v>12</v>
      </c>
      <c r="B76" s="61" t="s">
        <v>111</v>
      </c>
      <c r="C76" s="220"/>
      <c r="D76" s="220"/>
      <c r="E76" s="68"/>
      <c r="F76" s="47">
        <f t="shared" si="2"/>
        <v>0</v>
      </c>
      <c r="G76" s="103">
        <v>4</v>
      </c>
      <c r="H76" s="106"/>
      <c r="I76" s="107">
        <f t="shared" si="6"/>
        <v>0</v>
      </c>
    </row>
    <row r="77" spans="1:9" s="7" customFormat="1" ht="30" customHeight="1" thickBot="1" x14ac:dyDescent="0.3">
      <c r="A77" s="24">
        <v>14.7</v>
      </c>
      <c r="B77" s="25" t="s">
        <v>112</v>
      </c>
      <c r="C77" s="26" t="s">
        <v>133</v>
      </c>
      <c r="D77" s="26" t="s">
        <v>43</v>
      </c>
      <c r="E77" s="26" t="s">
        <v>10</v>
      </c>
      <c r="F77" s="26" t="s">
        <v>11</v>
      </c>
      <c r="G77" s="62"/>
      <c r="H77" s="62"/>
      <c r="I77" s="27">
        <f>SUM(I78:I92)</f>
        <v>0</v>
      </c>
    </row>
    <row r="78" spans="1:9" ht="30" customHeight="1" outlineLevel="1" x14ac:dyDescent="0.25">
      <c r="A78" s="71">
        <v>1</v>
      </c>
      <c r="B78" s="72" t="s">
        <v>113</v>
      </c>
      <c r="C78" s="197"/>
      <c r="D78" s="197"/>
      <c r="E78" s="224"/>
      <c r="F78" s="226">
        <f t="shared" si="2"/>
        <v>0</v>
      </c>
      <c r="G78" s="227">
        <v>4</v>
      </c>
      <c r="H78" s="228"/>
      <c r="I78" s="229">
        <f t="shared" si="6"/>
        <v>0</v>
      </c>
    </row>
    <row r="79" spans="1:9" ht="20.100000000000001" customHeight="1" outlineLevel="1" x14ac:dyDescent="0.3">
      <c r="A79" s="73">
        <v>1.1000000000000001</v>
      </c>
      <c r="B79" s="216" t="s">
        <v>114</v>
      </c>
      <c r="C79" s="216"/>
      <c r="D79" s="63"/>
      <c r="E79" s="207"/>
      <c r="F79" s="204"/>
      <c r="G79" s="192"/>
      <c r="H79" s="170"/>
      <c r="I79" s="174"/>
    </row>
    <row r="80" spans="1:9" ht="20.100000000000001" customHeight="1" outlineLevel="1" x14ac:dyDescent="0.3">
      <c r="A80" s="73">
        <v>1.2</v>
      </c>
      <c r="B80" s="214" t="s">
        <v>130</v>
      </c>
      <c r="C80" s="214"/>
      <c r="D80" s="63"/>
      <c r="E80" s="207"/>
      <c r="F80" s="204"/>
      <c r="G80" s="192"/>
      <c r="H80" s="170"/>
      <c r="I80" s="174"/>
    </row>
    <row r="81" spans="1:9" ht="20.100000000000001" customHeight="1" outlineLevel="1" x14ac:dyDescent="0.3">
      <c r="A81" s="73">
        <v>1.3</v>
      </c>
      <c r="B81" s="216" t="s">
        <v>115</v>
      </c>
      <c r="C81" s="216"/>
      <c r="D81" s="63"/>
      <c r="E81" s="207"/>
      <c r="F81" s="204"/>
      <c r="G81" s="192"/>
      <c r="H81" s="170"/>
      <c r="I81" s="174"/>
    </row>
    <row r="82" spans="1:9" ht="20.100000000000001" customHeight="1" outlineLevel="1" x14ac:dyDescent="0.3">
      <c r="A82" s="74">
        <v>1.4</v>
      </c>
      <c r="B82" s="216" t="s">
        <v>116</v>
      </c>
      <c r="C82" s="216"/>
      <c r="D82" s="63"/>
      <c r="E82" s="207"/>
      <c r="F82" s="204"/>
      <c r="G82" s="192"/>
      <c r="H82" s="170"/>
      <c r="I82" s="174"/>
    </row>
    <row r="83" spans="1:9" ht="20.100000000000001" customHeight="1" outlineLevel="1" x14ac:dyDescent="0.3">
      <c r="A83" s="73">
        <v>1.5</v>
      </c>
      <c r="B83" s="216" t="s">
        <v>117</v>
      </c>
      <c r="C83" s="216"/>
      <c r="D83" s="63"/>
      <c r="E83" s="207"/>
      <c r="F83" s="204"/>
      <c r="G83" s="192"/>
      <c r="H83" s="170"/>
      <c r="I83" s="174"/>
    </row>
    <row r="84" spans="1:9" ht="20.100000000000001" customHeight="1" outlineLevel="1" x14ac:dyDescent="0.3">
      <c r="A84" s="73"/>
      <c r="B84" s="166" t="s">
        <v>118</v>
      </c>
      <c r="C84" s="167"/>
      <c r="D84" s="63"/>
      <c r="E84" s="225"/>
      <c r="F84" s="205"/>
      <c r="G84" s="191"/>
      <c r="H84" s="171"/>
      <c r="I84" s="173"/>
    </row>
    <row r="85" spans="1:9" ht="50.1" customHeight="1" outlineLevel="1" x14ac:dyDescent="0.25">
      <c r="A85" s="75">
        <v>2</v>
      </c>
      <c r="B85" s="76" t="s">
        <v>119</v>
      </c>
      <c r="C85" s="168"/>
      <c r="D85" s="168"/>
      <c r="E85" s="112"/>
      <c r="F85" s="45">
        <f t="shared" si="2"/>
        <v>0</v>
      </c>
      <c r="G85" s="101">
        <v>4</v>
      </c>
      <c r="H85" s="104"/>
      <c r="I85" s="105">
        <f t="shared" si="6"/>
        <v>0</v>
      </c>
    </row>
    <row r="86" spans="1:9" ht="30" customHeight="1" outlineLevel="1" x14ac:dyDescent="0.25">
      <c r="A86" s="73">
        <v>3</v>
      </c>
      <c r="B86" s="60" t="s">
        <v>120</v>
      </c>
      <c r="C86" s="161"/>
      <c r="D86" s="161"/>
      <c r="E86" s="212"/>
      <c r="F86" s="189">
        <f t="shared" si="2"/>
        <v>0</v>
      </c>
      <c r="G86" s="190">
        <v>3</v>
      </c>
      <c r="H86" s="169"/>
      <c r="I86" s="172">
        <f t="shared" si="6"/>
        <v>0</v>
      </c>
    </row>
    <row r="87" spans="1:9" ht="20.100000000000001" customHeight="1" outlineLevel="1" x14ac:dyDescent="0.3">
      <c r="A87" s="73">
        <v>3.1</v>
      </c>
      <c r="B87" s="216" t="s">
        <v>121</v>
      </c>
      <c r="C87" s="216"/>
      <c r="D87" s="63"/>
      <c r="E87" s="212"/>
      <c r="F87" s="189"/>
      <c r="G87" s="192"/>
      <c r="H87" s="170"/>
      <c r="I87" s="174"/>
    </row>
    <row r="88" spans="1:9" ht="20.100000000000001" customHeight="1" outlineLevel="1" x14ac:dyDescent="0.3">
      <c r="A88" s="73">
        <v>3.2</v>
      </c>
      <c r="B88" s="216" t="s">
        <v>122</v>
      </c>
      <c r="C88" s="216"/>
      <c r="D88" s="63"/>
      <c r="E88" s="212"/>
      <c r="F88" s="189"/>
      <c r="G88" s="191"/>
      <c r="H88" s="171"/>
      <c r="I88" s="173"/>
    </row>
    <row r="89" spans="1:9" ht="30" customHeight="1" outlineLevel="1" x14ac:dyDescent="0.25">
      <c r="A89" s="75">
        <v>4</v>
      </c>
      <c r="B89" s="41" t="s">
        <v>123</v>
      </c>
      <c r="C89" s="168"/>
      <c r="D89" s="168"/>
      <c r="E89" s="163"/>
      <c r="F89" s="164">
        <f t="shared" si="2"/>
        <v>0</v>
      </c>
      <c r="G89" s="190">
        <v>4</v>
      </c>
      <c r="H89" s="169"/>
      <c r="I89" s="172">
        <f t="shared" si="6"/>
        <v>0</v>
      </c>
    </row>
    <row r="90" spans="1:9" ht="20.100000000000001" customHeight="1" outlineLevel="1" x14ac:dyDescent="0.3">
      <c r="A90" s="75">
        <v>4.0999999999999996</v>
      </c>
      <c r="B90" s="219" t="s">
        <v>124</v>
      </c>
      <c r="C90" s="219"/>
      <c r="D90" s="64"/>
      <c r="E90" s="163"/>
      <c r="F90" s="164"/>
      <c r="G90" s="192"/>
      <c r="H90" s="170"/>
      <c r="I90" s="174"/>
    </row>
    <row r="91" spans="1:9" ht="20.100000000000001" customHeight="1" outlineLevel="1" x14ac:dyDescent="0.3">
      <c r="A91" s="75">
        <v>4.2</v>
      </c>
      <c r="B91" s="219" t="s">
        <v>125</v>
      </c>
      <c r="C91" s="219"/>
      <c r="D91" s="64"/>
      <c r="E91" s="163"/>
      <c r="F91" s="164"/>
      <c r="G91" s="191"/>
      <c r="H91" s="171"/>
      <c r="I91" s="173"/>
    </row>
    <row r="92" spans="1:9" ht="30" customHeight="1" outlineLevel="1" thickBot="1" x14ac:dyDescent="0.3">
      <c r="A92" s="73">
        <f>A89+1</f>
        <v>5</v>
      </c>
      <c r="B92" s="60" t="s">
        <v>126</v>
      </c>
      <c r="C92" s="161"/>
      <c r="D92" s="161"/>
      <c r="E92" s="113"/>
      <c r="F92" s="42">
        <f t="shared" si="2"/>
        <v>0</v>
      </c>
      <c r="G92" s="100">
        <v>5</v>
      </c>
      <c r="H92" s="110"/>
      <c r="I92" s="111">
        <f t="shared" si="6"/>
        <v>0</v>
      </c>
    </row>
    <row r="93" spans="1:9" ht="20.25" customHeight="1" outlineLevel="1" x14ac:dyDescent="0.3">
      <c r="A93" s="175" t="s">
        <v>127</v>
      </c>
      <c r="B93" s="176"/>
      <c r="C93" s="176"/>
      <c r="D93" s="176"/>
      <c r="E93" s="176"/>
      <c r="F93" s="177"/>
      <c r="G93" s="80">
        <f>SUM(G7:G92)</f>
        <v>153</v>
      </c>
      <c r="H93" s="117">
        <f>SUM(I6,I25,I35,I57,I77)</f>
        <v>0</v>
      </c>
      <c r="I93" s="22">
        <f>SUM(H93*40)/H94</f>
        <v>0</v>
      </c>
    </row>
    <row r="94" spans="1:9" ht="17.25" customHeight="1" outlineLevel="1" thickBot="1" x14ac:dyDescent="0.3">
      <c r="A94" s="178"/>
      <c r="B94" s="179"/>
      <c r="C94" s="179"/>
      <c r="D94" s="179"/>
      <c r="E94" s="179"/>
      <c r="F94" s="180"/>
      <c r="G94" s="81" t="s">
        <v>39</v>
      </c>
      <c r="H94" s="20">
        <f>G93*5</f>
        <v>765</v>
      </c>
      <c r="I94" s="21">
        <v>40</v>
      </c>
    </row>
    <row r="95" spans="1:9" x14ac:dyDescent="0.25">
      <c r="G95" s="1"/>
      <c r="H95" s="1"/>
    </row>
  </sheetData>
  <sheetProtection algorithmName="SHA-512" hashValue="MCP2UptZXvpIbUyBTJSfXqw1A9HhVaFQpls2aIRHgHHN+Jsq6CSgZ4cIczRTtRvi6oRjj1ghUrV1eRsXdmCsFw==" saltValue="fx8xLwXirRYzvNm9yTSDTw==" spinCount="100000" sheet="1" formatRows="0" selectLockedCells="1"/>
  <mergeCells count="154">
    <mergeCell ref="G78:G84"/>
    <mergeCell ref="H78:H84"/>
    <mergeCell ref="I78:I84"/>
    <mergeCell ref="C1:E1"/>
    <mergeCell ref="G1:I1"/>
    <mergeCell ref="E64:E66"/>
    <mergeCell ref="F64:F66"/>
    <mergeCell ref="H64:H66"/>
    <mergeCell ref="I64:I66"/>
    <mergeCell ref="H18:H24"/>
    <mergeCell ref="I29:I31"/>
    <mergeCell ref="G29:G31"/>
    <mergeCell ref="H29:H31"/>
    <mergeCell ref="C32:D32"/>
    <mergeCell ref="C41:D41"/>
    <mergeCell ref="C42:D42"/>
    <mergeCell ref="C43:D43"/>
    <mergeCell ref="E43:E46"/>
    <mergeCell ref="F43:F46"/>
    <mergeCell ref="B44:C44"/>
    <mergeCell ref="C40:D40"/>
    <mergeCell ref="G89:G91"/>
    <mergeCell ref="G86:G88"/>
    <mergeCell ref="H86:H88"/>
    <mergeCell ref="H89:H91"/>
    <mergeCell ref="I86:I88"/>
    <mergeCell ref="I89:I91"/>
    <mergeCell ref="F89:F91"/>
    <mergeCell ref="F86:F88"/>
    <mergeCell ref="I36:I39"/>
    <mergeCell ref="H36:H39"/>
    <mergeCell ref="I43:I46"/>
    <mergeCell ref="G53:G56"/>
    <mergeCell ref="H53:H56"/>
    <mergeCell ref="I53:I56"/>
    <mergeCell ref="G43:G46"/>
    <mergeCell ref="H43:H46"/>
    <mergeCell ref="I49:I52"/>
    <mergeCell ref="G36:G39"/>
    <mergeCell ref="G58:G63"/>
    <mergeCell ref="H58:H63"/>
    <mergeCell ref="G64:G66"/>
    <mergeCell ref="H49:H52"/>
    <mergeCell ref="G49:G52"/>
    <mergeCell ref="I58:I63"/>
    <mergeCell ref="C92:D92"/>
    <mergeCell ref="B65:C65"/>
    <mergeCell ref="B66:C66"/>
    <mergeCell ref="B79:C79"/>
    <mergeCell ref="B80:C80"/>
    <mergeCell ref="B81:C81"/>
    <mergeCell ref="B83:C83"/>
    <mergeCell ref="B82:C82"/>
    <mergeCell ref="B91:C91"/>
    <mergeCell ref="C89:D89"/>
    <mergeCell ref="C86:D86"/>
    <mergeCell ref="B88:C88"/>
    <mergeCell ref="B87:C87"/>
    <mergeCell ref="C73:D73"/>
    <mergeCell ref="C74:D74"/>
    <mergeCell ref="C75:D75"/>
    <mergeCell ref="C76:D76"/>
    <mergeCell ref="C78:D78"/>
    <mergeCell ref="C68:D68"/>
    <mergeCell ref="C71:D71"/>
    <mergeCell ref="C72:D72"/>
    <mergeCell ref="B90:C90"/>
    <mergeCell ref="C85:D85"/>
    <mergeCell ref="B84:C84"/>
    <mergeCell ref="E86:E88"/>
    <mergeCell ref="E89:E91"/>
    <mergeCell ref="F58:F63"/>
    <mergeCell ref="E58:E63"/>
    <mergeCell ref="C58:D58"/>
    <mergeCell ref="C64:D64"/>
    <mergeCell ref="C67:D67"/>
    <mergeCell ref="C69:D69"/>
    <mergeCell ref="B59:C59"/>
    <mergeCell ref="B60:C60"/>
    <mergeCell ref="B63:C63"/>
    <mergeCell ref="B61:C61"/>
    <mergeCell ref="C70:D70"/>
    <mergeCell ref="B62:C62"/>
    <mergeCell ref="E78:E84"/>
    <mergeCell ref="F78:F84"/>
    <mergeCell ref="C33:D33"/>
    <mergeCell ref="C34:D34"/>
    <mergeCell ref="C49:D49"/>
    <mergeCell ref="C53:D53"/>
    <mergeCell ref="E53:E56"/>
    <mergeCell ref="F53:F56"/>
    <mergeCell ref="B54:C54"/>
    <mergeCell ref="B55:C55"/>
    <mergeCell ref="C36:D36"/>
    <mergeCell ref="E36:E39"/>
    <mergeCell ref="B56:C56"/>
    <mergeCell ref="F49:F52"/>
    <mergeCell ref="E49:E52"/>
    <mergeCell ref="B45:C45"/>
    <mergeCell ref="B46:C46"/>
    <mergeCell ref="F36:F39"/>
    <mergeCell ref="B37:C37"/>
    <mergeCell ref="B38:C38"/>
    <mergeCell ref="B39:C39"/>
    <mergeCell ref="B51:C51"/>
    <mergeCell ref="B50:C50"/>
    <mergeCell ref="C47:D47"/>
    <mergeCell ref="C48:D48"/>
    <mergeCell ref="B52:C52"/>
    <mergeCell ref="A93:F94"/>
    <mergeCell ref="I2:I5"/>
    <mergeCell ref="C18:D18"/>
    <mergeCell ref="E18:E24"/>
    <mergeCell ref="F18:F24"/>
    <mergeCell ref="B19:C19"/>
    <mergeCell ref="B20:C20"/>
    <mergeCell ref="B21:C21"/>
    <mergeCell ref="B22:C22"/>
    <mergeCell ref="B23:C23"/>
    <mergeCell ref="B24:C24"/>
    <mergeCell ref="I18:I24"/>
    <mergeCell ref="C2:F5"/>
    <mergeCell ref="H8:H9"/>
    <mergeCell ref="G2:G5"/>
    <mergeCell ref="F8:F9"/>
    <mergeCell ref="G8:G9"/>
    <mergeCell ref="G10:G14"/>
    <mergeCell ref="G18:G24"/>
    <mergeCell ref="H2:H5"/>
    <mergeCell ref="C7:D7"/>
    <mergeCell ref="E8:E9"/>
    <mergeCell ref="C26:D26"/>
    <mergeCell ref="C27:D27"/>
    <mergeCell ref="I8:I9"/>
    <mergeCell ref="I10:I14"/>
    <mergeCell ref="B13:C13"/>
    <mergeCell ref="B14:C14"/>
    <mergeCell ref="C15:D15"/>
    <mergeCell ref="C8:D8"/>
    <mergeCell ref="C10:D10"/>
    <mergeCell ref="E10:E14"/>
    <mergeCell ref="F10:F14"/>
    <mergeCell ref="B11:C11"/>
    <mergeCell ref="B12:C12"/>
    <mergeCell ref="C28:D28"/>
    <mergeCell ref="C29:D29"/>
    <mergeCell ref="E29:E31"/>
    <mergeCell ref="F29:F31"/>
    <mergeCell ref="B30:C30"/>
    <mergeCell ref="B31:C31"/>
    <mergeCell ref="B9:C9"/>
    <mergeCell ref="C16:D16"/>
    <mergeCell ref="H10:H14"/>
    <mergeCell ref="C17:D17"/>
  </mergeCells>
  <conditionalFormatting sqref="C2 C7 C18 C32:C34 C47:C49 C6:D6 C10 C26:C29 C95:D1048576 C15:C16">
    <cfRule type="cellIs" dxfId="114" priority="194" operator="equal">
      <formula>"Not Met"</formula>
    </cfRule>
    <cfRule type="cellIs" dxfId="113" priority="195" operator="equal">
      <formula>"Met"</formula>
    </cfRule>
    <cfRule type="cellIs" dxfId="112" priority="196" operator="equal">
      <formula>"Not Supported"</formula>
    </cfRule>
    <cfRule type="cellIs" dxfId="111" priority="197" operator="equal">
      <formula>"Via Customization"</formula>
    </cfRule>
    <cfRule type="cellIs" dxfId="110" priority="198" operator="equal">
      <formula>"Via Third Party Solution"</formula>
    </cfRule>
    <cfRule type="cellIs" dxfId="109" priority="199" operator="equal">
      <formula>"Supported Out-of-the-Box"</formula>
    </cfRule>
  </conditionalFormatting>
  <conditionalFormatting sqref="C36 C41:C43">
    <cfRule type="cellIs" dxfId="108" priority="176" operator="equal">
      <formula>"Not Met"</formula>
    </cfRule>
    <cfRule type="cellIs" dxfId="107" priority="177" operator="equal">
      <formula>"Met"</formula>
    </cfRule>
    <cfRule type="cellIs" dxfId="106" priority="178" operator="equal">
      <formula>"Not Supported"</formula>
    </cfRule>
    <cfRule type="cellIs" dxfId="105" priority="179" operator="equal">
      <formula>"Via Customization"</formula>
    </cfRule>
    <cfRule type="cellIs" dxfId="104" priority="180" operator="equal">
      <formula>"Via Third Party Solution"</formula>
    </cfRule>
    <cfRule type="cellIs" dxfId="103" priority="181" operator="equal">
      <formula>"Supported Out-of-the-Box"</formula>
    </cfRule>
  </conditionalFormatting>
  <conditionalFormatting sqref="C40">
    <cfRule type="cellIs" dxfId="102" priority="170" operator="equal">
      <formula>"Not Met"</formula>
    </cfRule>
    <cfRule type="cellIs" dxfId="101" priority="171" operator="equal">
      <formula>"Met"</formula>
    </cfRule>
    <cfRule type="cellIs" dxfId="100" priority="172" operator="equal">
      <formula>"Not Supported"</formula>
    </cfRule>
    <cfRule type="cellIs" dxfId="99" priority="173" operator="equal">
      <formula>"Via Customization"</formula>
    </cfRule>
    <cfRule type="cellIs" dxfId="98" priority="174" operator="equal">
      <formula>"Via Third Party Solution"</formula>
    </cfRule>
    <cfRule type="cellIs" dxfId="97" priority="175" operator="equal">
      <formula>"Supported Out-of-the-Box"</formula>
    </cfRule>
  </conditionalFormatting>
  <conditionalFormatting sqref="C77:D77">
    <cfRule type="cellIs" dxfId="96" priority="140" operator="equal">
      <formula>"Not Met"</formula>
    </cfRule>
    <cfRule type="cellIs" dxfId="95" priority="141" operator="equal">
      <formula>"Met"</formula>
    </cfRule>
    <cfRule type="cellIs" dxfId="94" priority="142" operator="equal">
      <formula>"Not Supported"</formula>
    </cfRule>
    <cfRule type="cellIs" dxfId="93" priority="143" operator="equal">
      <formula>"Via Customization"</formula>
    </cfRule>
    <cfRule type="cellIs" dxfId="92" priority="144" operator="equal">
      <formula>"Via Third Party Solution"</formula>
    </cfRule>
    <cfRule type="cellIs" dxfId="91" priority="145" operator="equal">
      <formula>"Supported Out-of-the-Box"</formula>
    </cfRule>
  </conditionalFormatting>
  <conditionalFormatting sqref="C25:D25">
    <cfRule type="cellIs" dxfId="90" priority="158" operator="equal">
      <formula>"Not Met"</formula>
    </cfRule>
    <cfRule type="cellIs" dxfId="89" priority="159" operator="equal">
      <formula>"Met"</formula>
    </cfRule>
    <cfRule type="cellIs" dxfId="88" priority="160" operator="equal">
      <formula>"Not Supported"</formula>
    </cfRule>
    <cfRule type="cellIs" dxfId="87" priority="161" operator="equal">
      <formula>"Via Customization"</formula>
    </cfRule>
    <cfRule type="cellIs" dxfId="86" priority="162" operator="equal">
      <formula>"Via Third Party Solution"</formula>
    </cfRule>
    <cfRule type="cellIs" dxfId="85" priority="163" operator="equal">
      <formula>"Supported Out-of-the-Box"</formula>
    </cfRule>
  </conditionalFormatting>
  <conditionalFormatting sqref="C35:D35">
    <cfRule type="cellIs" dxfId="84" priority="152" operator="equal">
      <formula>"Not Met"</formula>
    </cfRule>
    <cfRule type="cellIs" dxfId="83" priority="153" operator="equal">
      <formula>"Met"</formula>
    </cfRule>
    <cfRule type="cellIs" dxfId="82" priority="154" operator="equal">
      <formula>"Not Supported"</formula>
    </cfRule>
    <cfRule type="cellIs" dxfId="81" priority="155" operator="equal">
      <formula>"Via Customization"</formula>
    </cfRule>
    <cfRule type="cellIs" dxfId="80" priority="156" operator="equal">
      <formula>"Via Third Party Solution"</formula>
    </cfRule>
    <cfRule type="cellIs" dxfId="79" priority="157" operator="equal">
      <formula>"Supported Out-of-the-Box"</formula>
    </cfRule>
  </conditionalFormatting>
  <conditionalFormatting sqref="C57:D57">
    <cfRule type="cellIs" dxfId="78" priority="146" operator="equal">
      <formula>"Not Met"</formula>
    </cfRule>
    <cfRule type="cellIs" dxfId="77" priority="147" operator="equal">
      <formula>"Met"</formula>
    </cfRule>
    <cfRule type="cellIs" dxfId="76" priority="148" operator="equal">
      <formula>"Not Supported"</formula>
    </cfRule>
    <cfRule type="cellIs" dxfId="75" priority="149" operator="equal">
      <formula>"Via Customization"</formula>
    </cfRule>
    <cfRule type="cellIs" dxfId="74" priority="150" operator="equal">
      <formula>"Via Third Party Solution"</formula>
    </cfRule>
    <cfRule type="cellIs" dxfId="73" priority="151" operator="equal">
      <formula>"Supported Out-of-the-Box"</formula>
    </cfRule>
  </conditionalFormatting>
  <conditionalFormatting sqref="C53">
    <cfRule type="cellIs" dxfId="72" priority="116" operator="equal">
      <formula>"Not Met"</formula>
    </cfRule>
    <cfRule type="cellIs" dxfId="71" priority="117" operator="equal">
      <formula>"Met"</formula>
    </cfRule>
    <cfRule type="cellIs" dxfId="70" priority="118" operator="equal">
      <formula>"Not Supported"</formula>
    </cfRule>
    <cfRule type="cellIs" dxfId="69" priority="119" operator="equal">
      <formula>"Via Customization"</formula>
    </cfRule>
    <cfRule type="cellIs" dxfId="68" priority="120" operator="equal">
      <formula>"Via Third Party Solution"</formula>
    </cfRule>
    <cfRule type="cellIs" dxfId="67" priority="121" operator="equal">
      <formula>"Supported Out-of-the-Box"</formula>
    </cfRule>
  </conditionalFormatting>
  <conditionalFormatting sqref="C64 C67:C68">
    <cfRule type="cellIs" dxfId="66" priority="104" operator="equal">
      <formula>"Not Met"</formula>
    </cfRule>
    <cfRule type="cellIs" dxfId="65" priority="105" operator="equal">
      <formula>"Met"</formula>
    </cfRule>
    <cfRule type="cellIs" dxfId="64" priority="106" operator="equal">
      <formula>"Not Supported"</formula>
    </cfRule>
    <cfRule type="cellIs" dxfId="63" priority="107" operator="equal">
      <formula>"Via Customization"</formula>
    </cfRule>
    <cfRule type="cellIs" dxfId="62" priority="108" operator="equal">
      <formula>"Via Third Party Solution"</formula>
    </cfRule>
    <cfRule type="cellIs" dxfId="61" priority="109" operator="equal">
      <formula>"Supported Out-of-the-Box"</formula>
    </cfRule>
  </conditionalFormatting>
  <conditionalFormatting sqref="C58">
    <cfRule type="cellIs" dxfId="60" priority="110" operator="equal">
      <formula>"Not Met"</formula>
    </cfRule>
    <cfRule type="cellIs" dxfId="59" priority="111" operator="equal">
      <formula>"Met"</formula>
    </cfRule>
    <cfRule type="cellIs" dxfId="58" priority="112" operator="equal">
      <formula>"Not Supported"</formula>
    </cfRule>
    <cfRule type="cellIs" dxfId="57" priority="113" operator="equal">
      <formula>"Via Customization"</formula>
    </cfRule>
    <cfRule type="cellIs" dxfId="56" priority="114" operator="equal">
      <formula>"Via Third Party Solution"</formula>
    </cfRule>
    <cfRule type="cellIs" dxfId="55" priority="115" operator="equal">
      <formula>"Supported Out-of-the-Box"</formula>
    </cfRule>
  </conditionalFormatting>
  <conditionalFormatting sqref="C69">
    <cfRule type="cellIs" dxfId="54" priority="98" operator="equal">
      <formula>"Not Met"</formula>
    </cfRule>
    <cfRule type="cellIs" dxfId="53" priority="99" operator="equal">
      <formula>"Met"</formula>
    </cfRule>
    <cfRule type="cellIs" dxfId="52" priority="100" operator="equal">
      <formula>"Not Supported"</formula>
    </cfRule>
    <cfRule type="cellIs" dxfId="51" priority="101" operator="equal">
      <formula>"Via Customization"</formula>
    </cfRule>
    <cfRule type="cellIs" dxfId="50" priority="102" operator="equal">
      <formula>"Via Third Party Solution"</formula>
    </cfRule>
    <cfRule type="cellIs" dxfId="49" priority="103" operator="equal">
      <formula>"Supported Out-of-the-Box"</formula>
    </cfRule>
  </conditionalFormatting>
  <conditionalFormatting sqref="C70:C76">
    <cfRule type="cellIs" dxfId="48" priority="92" operator="equal">
      <formula>"Not Met"</formula>
    </cfRule>
    <cfRule type="cellIs" dxfId="47" priority="93" operator="equal">
      <formula>"Met"</formula>
    </cfRule>
    <cfRule type="cellIs" dxfId="46" priority="94" operator="equal">
      <formula>"Not Supported"</formula>
    </cfRule>
    <cfRule type="cellIs" dxfId="45" priority="95" operator="equal">
      <formula>"Via Customization"</formula>
    </cfRule>
    <cfRule type="cellIs" dxfId="44" priority="96" operator="equal">
      <formula>"Via Third Party Solution"</formula>
    </cfRule>
    <cfRule type="cellIs" dxfId="43" priority="97" operator="equal">
      <formula>"Supported Out-of-the-Box"</formula>
    </cfRule>
  </conditionalFormatting>
  <conditionalFormatting sqref="C8">
    <cfRule type="cellIs" dxfId="42" priority="86" operator="equal">
      <formula>"Not Met"</formula>
    </cfRule>
    <cfRule type="cellIs" dxfId="41" priority="87" operator="equal">
      <formula>"Met"</formula>
    </cfRule>
    <cfRule type="cellIs" dxfId="40" priority="88" operator="equal">
      <formula>"Not Supported"</formula>
    </cfRule>
    <cfRule type="cellIs" dxfId="39" priority="89" operator="equal">
      <formula>"Via Customization"</formula>
    </cfRule>
    <cfRule type="cellIs" dxfId="38" priority="90" operator="equal">
      <formula>"Via Third Party Solution"</formula>
    </cfRule>
    <cfRule type="cellIs" dxfId="37" priority="91" operator="equal">
      <formula>"Supported Out-of-the-Box"</formula>
    </cfRule>
  </conditionalFormatting>
  <conditionalFormatting sqref="C78">
    <cfRule type="cellIs" dxfId="36" priority="80" operator="equal">
      <formula>"Not Met"</formula>
    </cfRule>
    <cfRule type="cellIs" dxfId="35" priority="81" operator="equal">
      <formula>"Met"</formula>
    </cfRule>
    <cfRule type="cellIs" dxfId="34" priority="82" operator="equal">
      <formula>"Not Supported"</formula>
    </cfRule>
    <cfRule type="cellIs" dxfId="33" priority="83" operator="equal">
      <formula>"Via Customization"</formula>
    </cfRule>
    <cfRule type="cellIs" dxfId="32" priority="84" operator="equal">
      <formula>"Via Third Party Solution"</formula>
    </cfRule>
    <cfRule type="cellIs" dxfId="31" priority="85" operator="equal">
      <formula>"Supported Out-of-the-Box"</formula>
    </cfRule>
  </conditionalFormatting>
  <conditionalFormatting sqref="C89">
    <cfRule type="cellIs" dxfId="30" priority="74" operator="equal">
      <formula>"Not Met"</formula>
    </cfRule>
    <cfRule type="cellIs" dxfId="29" priority="75" operator="equal">
      <formula>"Met"</formula>
    </cfRule>
    <cfRule type="cellIs" dxfId="28" priority="76" operator="equal">
      <formula>"Not Supported"</formula>
    </cfRule>
    <cfRule type="cellIs" dxfId="27" priority="77" operator="equal">
      <formula>"Via Customization"</formula>
    </cfRule>
    <cfRule type="cellIs" dxfId="26" priority="78" operator="equal">
      <formula>"Via Third Party Solution"</formula>
    </cfRule>
    <cfRule type="cellIs" dxfId="25" priority="79" operator="equal">
      <formula>"Supported Out-of-the-Box"</formula>
    </cfRule>
  </conditionalFormatting>
  <conditionalFormatting sqref="C86">
    <cfRule type="cellIs" dxfId="24" priority="68" operator="equal">
      <formula>"Not Met"</formula>
    </cfRule>
    <cfRule type="cellIs" dxfId="23" priority="69" operator="equal">
      <formula>"Met"</formula>
    </cfRule>
    <cfRule type="cellIs" dxfId="22" priority="70" operator="equal">
      <formula>"Not Supported"</formula>
    </cfRule>
    <cfRule type="cellIs" dxfId="21" priority="71" operator="equal">
      <formula>"Via Customization"</formula>
    </cfRule>
    <cfRule type="cellIs" dxfId="20" priority="72" operator="equal">
      <formula>"Via Third Party Solution"</formula>
    </cfRule>
    <cfRule type="cellIs" dxfId="19" priority="73" operator="equal">
      <formula>"Supported Out-of-the-Box"</formula>
    </cfRule>
  </conditionalFormatting>
  <conditionalFormatting sqref="C85">
    <cfRule type="cellIs" dxfId="18" priority="62" operator="equal">
      <formula>"Not Met"</formula>
    </cfRule>
    <cfRule type="cellIs" dxfId="17" priority="63" operator="equal">
      <formula>"Met"</formula>
    </cfRule>
    <cfRule type="cellIs" dxfId="16" priority="64" operator="equal">
      <formula>"Not Supported"</formula>
    </cfRule>
    <cfRule type="cellIs" dxfId="15" priority="65" operator="equal">
      <formula>"Via Customization"</formula>
    </cfRule>
    <cfRule type="cellIs" dxfId="14" priority="66" operator="equal">
      <formula>"Via Third Party Solution"</formula>
    </cfRule>
    <cfRule type="cellIs" dxfId="13" priority="67" operator="equal">
      <formula>"Supported Out-of-the-Box"</formula>
    </cfRule>
  </conditionalFormatting>
  <conditionalFormatting sqref="C92">
    <cfRule type="cellIs" dxfId="12" priority="56" operator="equal">
      <formula>"Not Met"</formula>
    </cfRule>
    <cfRule type="cellIs" dxfId="11" priority="57" operator="equal">
      <formula>"Met"</formula>
    </cfRule>
    <cfRule type="cellIs" dxfId="10" priority="58" operator="equal">
      <formula>"Not Supported"</formula>
    </cfRule>
    <cfRule type="cellIs" dxfId="9" priority="59" operator="equal">
      <formula>"Via Customization"</formula>
    </cfRule>
    <cfRule type="cellIs" dxfId="8" priority="60" operator="equal">
      <formula>"Via Third Party Solution"</formula>
    </cfRule>
    <cfRule type="cellIs" dxfId="7" priority="61" operator="equal">
      <formula>"Supported Out-of-the-Box"</formula>
    </cfRule>
  </conditionalFormatting>
  <conditionalFormatting sqref="D87">
    <cfRule type="cellIs" dxfId="6" priority="13" operator="equal">
      <formula>"Y"</formula>
    </cfRule>
  </conditionalFormatting>
  <conditionalFormatting sqref="C17">
    <cfRule type="cellIs" dxfId="5" priority="1" operator="equal">
      <formula>"Not Met"</formula>
    </cfRule>
    <cfRule type="cellIs" dxfId="4" priority="2" operator="equal">
      <formula>"Met"</formula>
    </cfRule>
    <cfRule type="cellIs" dxfId="3" priority="3" operator="equal">
      <formula>"Not Supported"</formula>
    </cfRule>
    <cfRule type="cellIs" dxfId="2" priority="4" operator="equal">
      <formula>"Via Customization"</formula>
    </cfRule>
    <cfRule type="cellIs" dxfId="1" priority="5" operator="equal">
      <formula>"Via Third Party Solution"</formula>
    </cfRule>
    <cfRule type="cellIs" dxfId="0" priority="6" operator="equal">
      <formula>"Supported Out-of-the-Box"</formula>
    </cfRule>
  </conditionalFormatting>
  <dataValidations xWindow="924" yWindow="544" count="10">
    <dataValidation type="textLength" operator="lessThanOrEqual" allowBlank="1" showInputMessage="1" showErrorMessage="1" promptTitle="Charater Count Limit" prompt="Maximun 500 Characters Allowed" sqref="E18 E15 E7:E8 E10" xr:uid="{1CCE7DB2-F620-48D5-A677-8322B08D706D}">
      <formula1>500</formula1>
    </dataValidation>
    <dataValidation type="list" allowBlank="1" showInputMessage="1" showErrorMessage="1" sqref="D19:D24 D30:D31 D50:D52 D11:D14 D37:D39 D44:D46 D54:D56 D65:D66 D9 D59:D63 D90:D91 D87:D88 D79:D84" xr:uid="{53E322B1-B84C-4E29-B91F-73E48F677737}">
      <formula1>"Y,N"</formula1>
    </dataValidation>
    <dataValidation type="list" allowBlank="1" showInputMessage="1" showErrorMessage="1" sqref="C20:C24 C15:C18 C12:C13 C36 C92 C40:C43 C10 C67:C76 C58 C26:C34 C78 C81 C85:C86 C89 C64 C8 C53 C47:C49" xr:uid="{4281253D-453F-460F-84D8-C3B583D07AB7}">
      <formula1>"Supported Out-of-the-Box,Via Third Party Solution,Via Customization,Not Supported"</formula1>
    </dataValidation>
    <dataValidation type="whole" allowBlank="1" showInputMessage="1" showErrorMessage="1" promptTitle="Priorty" prompt="Rank the problem." sqref="G18 G8 G10 G15" xr:uid="{24FCE435-E551-44CD-9D4A-A55087BE4F93}">
      <formula1>1</formula1>
      <formula2>5</formula2>
    </dataValidation>
    <dataValidation type="whole" allowBlank="1" showErrorMessage="1" promptTitle="Priorty" prompt="Rank the problem 1(low) to 5(high)." sqref="G7" xr:uid="{F92A3279-72EB-4BAD-BF87-5046F2E763EA}">
      <formula1>1</formula1>
      <formula2>5</formula2>
    </dataValidation>
    <dataValidation type="whole" allowBlank="1" showInputMessage="1" showErrorMessage="1" promptTitle="Score" prompt="Score the Solution to the problem 1 (low) to 5 (high)." sqref="H7 H26 H36:H39 H58:H63 H78" xr:uid="{6B5A151C-37A7-4452-9D4E-EF48D7024DF5}">
      <formula1>1</formula1>
      <formula2>5</formula2>
    </dataValidation>
    <dataValidation type="list" allowBlank="1" showInputMessage="1" showErrorMessage="1" promptTitle="Dropdown" prompt="Select response from list." sqref="C7:D7" xr:uid="{FE4B99E4-A1A4-40B6-9038-59127CC2E57E}">
      <formula1>"Supported Out-of-the-Box,Via Third Party Solution,Via Customization,Not Supported"</formula1>
    </dataValidation>
    <dataValidation allowBlank="1" showErrorMessage="1" sqref="G26:G34 G36:G76 G78 G85:G92" xr:uid="{0629F53B-6011-4956-8BBC-0BB855E05F39}"/>
    <dataValidation type="whole" allowBlank="1" showErrorMessage="1" promptTitle="Score" prompt="Score the Solution to the problem" sqref="H8:H9 H27:H34 H40:H56 H64:H76 H85:H92" xr:uid="{568FB0FF-7BC8-4EE6-84A4-7C009188469B}">
      <formula1>1</formula1>
      <formula2>5</formula2>
    </dataValidation>
    <dataValidation type="whole" allowBlank="1" showInputMessage="1" showErrorMessage="1" sqref="H10:H24" xr:uid="{5B65A59C-7618-4B2F-9619-05360371EB33}">
      <formula1>1</formula1>
      <formula2>5</formula2>
    </dataValidation>
  </dataValidations>
  <pageMargins left="0.7" right="0.7" top="0.75" bottom="0.75" header="0.3" footer="0.3"/>
  <pageSetup paperSize="3" orientation="landscape" r:id="rId1"/>
  <rowBreaks count="1" manualBreakCount="1">
    <brk id="2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39D90-B141-4FF6-9DBB-EB01C8465918}">
  <sheetPr codeName="Sheet3"/>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BBA668A4A16740BD5ABA33A8C620A7" ma:contentTypeVersion="5" ma:contentTypeDescription="Create a new document." ma:contentTypeScope="" ma:versionID="3e2b5225cc0a56f7c88e2bdb8bef65f6">
  <xsd:schema xmlns:xsd="http://www.w3.org/2001/XMLSchema" xmlns:xs="http://www.w3.org/2001/XMLSchema" xmlns:p="http://schemas.microsoft.com/office/2006/metadata/properties" xmlns:ns2="c961af25-83e4-4349-9178-1a6372a07ff9" xmlns:ns3="7920c8ed-16d3-4f3b-a712-a60634eba138" targetNamespace="http://schemas.microsoft.com/office/2006/metadata/properties" ma:root="true" ma:fieldsID="ab35ac79939eb35d81bc0e487ad1a854" ns2:_="" ns3:_="">
    <xsd:import namespace="c961af25-83e4-4349-9178-1a6372a07ff9"/>
    <xsd:import namespace="7920c8ed-16d3-4f3b-a712-a60634eba13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61af25-83e4-4349-9178-1a6372a07ff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20c8ed-16d3-4f3b-a712-a60634eba1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28B9CB-1027-47B5-95F8-16C6A8DE95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61af25-83e4-4349-9178-1a6372a07ff9"/>
    <ds:schemaRef ds:uri="7920c8ed-16d3-4f3b-a712-a60634eba1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E9BBE9-21B0-4488-8D0C-50E72BC73B4B}">
  <ds:schemaRefs>
    <ds:schemaRef ds:uri="http://purl.org/dc/dcmitype/"/>
    <ds:schemaRef ds:uri="http://schemas.openxmlformats.org/package/2006/metadata/core-properties"/>
    <ds:schemaRef ds:uri="http://purl.org/dc/terms/"/>
    <ds:schemaRef ds:uri="http://purl.org/dc/elements/1.1/"/>
    <ds:schemaRef ds:uri="http://www.w3.org/XML/1998/namespace"/>
    <ds:schemaRef ds:uri="http://schemas.microsoft.com/office/2006/documentManagement/types"/>
    <ds:schemaRef ds:uri="c961af25-83e4-4349-9178-1a6372a07ff9"/>
    <ds:schemaRef ds:uri="http://schemas.microsoft.com/office/infopath/2007/PartnerControls"/>
    <ds:schemaRef ds:uri="7920c8ed-16d3-4f3b-a712-a60634eba138"/>
    <ds:schemaRef ds:uri="http://schemas.microsoft.com/office/2006/metadata/properties"/>
  </ds:schemaRefs>
</ds:datastoreItem>
</file>

<file path=customXml/itemProps3.xml><?xml version="1.0" encoding="utf-8"?>
<ds:datastoreItem xmlns:ds="http://schemas.openxmlformats.org/officeDocument/2006/customXml" ds:itemID="{3FF5C4C7-FDE3-452D-8E51-C31BDB7F14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14A Qualifications</vt:lpstr>
      <vt:lpstr>14B System Functions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Meek</dc:creator>
  <cp:keywords/>
  <dc:description/>
  <cp:lastModifiedBy>Ellen Ferguson</cp:lastModifiedBy>
  <cp:revision/>
  <dcterms:created xsi:type="dcterms:W3CDTF">2022-09-13T23:07:45Z</dcterms:created>
  <dcterms:modified xsi:type="dcterms:W3CDTF">2023-01-17T21:41:53Z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0x01010009BBA668A4A16740BD5ABA33A8C620A7</vt:lpwstr>
  </property>
</Properties>
</file>